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BS" sheetId="1" r:id="rId1"/>
    <sheet name="PL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<sst xmlns="http://schemas.openxmlformats.org/spreadsheetml/2006/main" count="246" uniqueCount="195">
  <si>
    <t>TAMADAM BONDED WAREHOUSE BERHAD</t>
  </si>
  <si>
    <t>CONSOLIDATED BALANCE SHEET</t>
  </si>
  <si>
    <t>As At End of</t>
  </si>
  <si>
    <t>As At Preceding</t>
  </si>
  <si>
    <t>Current</t>
  </si>
  <si>
    <t xml:space="preserve">Financial </t>
  </si>
  <si>
    <t>Quarter</t>
  </si>
  <si>
    <t>Year End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</si>
  <si>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</si>
  <si>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</si>
  <si>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</si>
  <si>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</si>
  <si>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</si>
  <si>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</si>
  <si>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</si>
  <si>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</si>
  <si>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</si>
  <si>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</si>
  <si>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</si>
  <si>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</si>
  <si>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 xml:space="preserve"> </t>
  </si>
  <si>
    <t>Cash</t>
  </si>
  <si>
    <t>Others - Other debtors, deposits and prepayments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</si>
  <si>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</si>
  <si>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</si>
  <si>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</si>
  <si>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</si>
  <si>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</si>
  <si>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</si>
  <si>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Others - Amount due to directors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</si>
  <si>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</si>
  <si>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</si>
  <si>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</si>
  <si>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</si>
  <si>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</si>
  <si>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</si>
  <si>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</si>
  <si>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</si>
  <si>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</si>
  <si>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</si>
  <si>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</si>
  <si>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</si>
  <si>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</si>
  <si>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Deferred taxation</t>
  </si>
  <si>
    <t>Net Tangible Assets per share (sen)</t>
  </si>
  <si>
    <t>The Board of Directors is pleased to announce the following:</t>
  </si>
  <si>
    <t>Quarterly Report on unaudited results of the Group for the 2nd quarter ended 30 June 2002.</t>
  </si>
  <si>
    <t>CONSOLIDATED INCOME STATEMENT</t>
  </si>
  <si>
    <t>Individual Quarter</t>
  </si>
  <si>
    <t>Cummulative Quarter</t>
  </si>
  <si>
    <t>Preceding</t>
  </si>
  <si>
    <t xml:space="preserve">Current </t>
  </si>
  <si>
    <t>Year</t>
  </si>
  <si>
    <t xml:space="preserve">Year </t>
  </si>
  <si>
    <t>Corresponding</t>
  </si>
  <si>
    <t>To Date</t>
  </si>
  <si>
    <t>Period</t>
  </si>
  <si>
    <t>30/6/2002</t>
  </si>
  <si>
    <t>30/6/2001</t>
  </si>
  <si>
    <t>(a)</t>
  </si>
  <si>
    <t>Revenue</t>
  </si>
  <si>
    <t>(b)</t>
  </si>
  <si>
    <t>(c)</t>
  </si>
  <si>
    <t xml:space="preserve">Profit/(loss) before finance cost, depreciation  </t>
  </si>
  <si>
    <t>and amortisation, exceptional items, income tax,</t>
  </si>
  <si>
    <t>minority interest and extraordinary items</t>
  </si>
  <si>
    <t>Depreciation and amortisation</t>
  </si>
  <si>
    <t>(d)</t>
  </si>
  <si>
    <t>Exceptional items</t>
  </si>
  <si>
    <t>(e)</t>
  </si>
  <si>
    <t xml:space="preserve">Profit/(loss) before income tax, minority </t>
  </si>
  <si>
    <t>interests and extraordinary items</t>
  </si>
  <si>
    <t>(f)</t>
  </si>
  <si>
    <t>Share of profit and losses of associated</t>
  </si>
  <si>
    <t>companies</t>
  </si>
  <si>
    <t>(g)</t>
  </si>
  <si>
    <t>(h)</t>
  </si>
  <si>
    <t>Income tax</t>
  </si>
  <si>
    <t>(i)</t>
  </si>
  <si>
    <t xml:space="preserve">(i)  Profit/(loss) after income tax before  </t>
  </si>
  <si>
    <t xml:space="preserve">      deducting minority interest</t>
  </si>
  <si>
    <t>(ii) Less 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</si>
  <si>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</si>
  <si>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</si>
  <si>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</si>
  <si>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</si>
  <si>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</si>
  <si>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</si>
  <si>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</si>
  <si>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</si>
  <si>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</si>
  <si>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</si>
  <si>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>(m)</t>
  </si>
  <si>
    <t>of the company</t>
  </si>
  <si>
    <t xml:space="preserve">Earnings per share based on 2(m) above after </t>
  </si>
  <si>
    <t xml:space="preserve">deducting any provision for preference </t>
  </si>
  <si>
    <t>dividends, if any:-</t>
  </si>
  <si>
    <t>(a)  Basic (sen) , based on the following:</t>
  </si>
  <si>
    <t xml:space="preserve">     No of weighted ordinary shares in issue</t>
  </si>
  <si>
    <t>@   N/A</t>
  </si>
  <si>
    <t>@  There is no dilution effect from:</t>
  </si>
  <si>
    <t xml:space="preserve">      a) 21,780,000 warrants issued on 5 January 2000</t>
  </si>
  <si>
    <t xml:space="preserve">      b) 2,631,000 Employees' Share Options issued on 5 August 2000</t>
  </si>
  <si>
    <t>NOTES</t>
  </si>
  <si>
    <t>l</t>
  </si>
  <si>
    <t>Accounting Policies</t>
  </si>
  <si>
    <t>The accounts of the Group are prepared using the same accounting policies, methods of computation and</t>
  </si>
  <si>
    <t xml:space="preserve">basis of consolidation as those used in the preparation of the most recent annual financial statement. </t>
  </si>
  <si>
    <t>Exceptional Items</t>
  </si>
  <si>
    <t>There was no exceptional item for the financial period under review.</t>
  </si>
  <si>
    <t>Extraordinary Items</t>
  </si>
  <si>
    <t>There was no extraordinary item for the financial period under review.</t>
  </si>
  <si>
    <t>Taxation</t>
  </si>
  <si>
    <t xml:space="preserve">There were no transfers to or from deferred taxation and adjustments for under or over-provision in respect of </t>
  </si>
  <si>
    <t>prior year's corporate tax.</t>
  </si>
  <si>
    <t>Sale of Unquoted Investments and/or properties</t>
  </si>
  <si>
    <t>There were no sales of unquoted investments and/or properties for the financial period under review.</t>
  </si>
  <si>
    <t>Quoted Securities</t>
  </si>
  <si>
    <t>Not Applicable.</t>
  </si>
  <si>
    <t>Changes in the Composition of the Group</t>
  </si>
  <si>
    <t>The results of the Group for the year to date have not been affected by any form of changes in Group</t>
  </si>
  <si>
    <t>composition.</t>
  </si>
  <si>
    <t>Status of Corporate Proposals</t>
  </si>
  <si>
    <t>There were no corporate proposals announced but not completed as at the date of this announcement.</t>
  </si>
  <si>
    <t>Debt and Equity Securities</t>
  </si>
  <si>
    <t>There were no issuance and repayment of debt and equity securities, share buy backs, share held as</t>
  </si>
  <si>
    <t>treasury shares or resale of treasury shares for the financial period under review.</t>
  </si>
  <si>
    <t>10</t>
  </si>
  <si>
    <t>Group Borrowings and Debt Securities</t>
  </si>
  <si>
    <t>The Group's borrowings as at 30 June 2002 are as follows:</t>
  </si>
  <si>
    <t>Quarter Ended</t>
  </si>
  <si>
    <t>Due within twelve months</t>
  </si>
  <si>
    <t>Secured term loans</t>
  </si>
  <si>
    <t>Unsecured term loan</t>
  </si>
  <si>
    <t>Secured Bank Overdrafts</t>
  </si>
  <si>
    <t>Unsecured Bank Overdrafts</t>
  </si>
  <si>
    <t>Due after twelve months</t>
  </si>
  <si>
    <t>Unsecured term loans</t>
  </si>
  <si>
    <t>All the above borrowings are denominated in Ringgit Malaysia.</t>
  </si>
  <si>
    <t>11</t>
  </si>
  <si>
    <t>Contingent Liabilities</t>
  </si>
  <si>
    <t>The Group does not have any contingent liabilities as at the date of the announcement.</t>
  </si>
  <si>
    <t>12</t>
  </si>
  <si>
    <t>Off Balance Sheet Financial Instruments</t>
  </si>
  <si>
    <t xml:space="preserve">The Group does not have any financial instrument with off balance sheet risk as at the date of this </t>
  </si>
  <si>
    <t>announcement.</t>
  </si>
  <si>
    <t>13</t>
  </si>
  <si>
    <t>Material Litigation</t>
  </si>
  <si>
    <t>There was no material litigation pending as at the date of this announcement.</t>
  </si>
  <si>
    <t>14</t>
  </si>
  <si>
    <t>Segmental Reporting</t>
  </si>
  <si>
    <t>The Group's segmental report for the current financial year to date is as follows:</t>
  </si>
  <si>
    <t>Profit/(Loss)</t>
  </si>
  <si>
    <t>Before</t>
  </si>
  <si>
    <t>Total</t>
  </si>
  <si>
    <t>Turnover</t>
  </si>
  <si>
    <t>Assets</t>
  </si>
  <si>
    <t>Warehousing, Freight Forwarding and Transportation</t>
  </si>
  <si>
    <t>Trading</t>
  </si>
  <si>
    <t>Insurance Agency</t>
  </si>
  <si>
    <t>The Group's business is located entirely in Malaysia.</t>
  </si>
  <si>
    <t>15</t>
  </si>
  <si>
    <t>Material changes in the profit before taxation for the quarter reported on as compared with the immediate</t>
  </si>
  <si>
    <t>preceding quarter.</t>
  </si>
  <si>
    <t>The pretax loss reported for the current quarter is RM674,000 compared with the pretax profit of  RM5,000 in the</t>
  </si>
  <si>
    <t>16</t>
  </si>
  <si>
    <t>Review of performance</t>
  </si>
  <si>
    <t>Group turnover for the current quarter under review has increased by 24% to RM4.933 million from RM3.983</t>
  </si>
  <si>
    <t>million recorded in the corresponding quarter in 2001. The group pre tax loss  has declined by RM522,000 to</t>
  </si>
  <si>
    <t>RM674,000 compared with the pretax loss of RM1.196 million in the corresponding quarter in 2001.</t>
  </si>
  <si>
    <t>The improved performance is due to higher contributions from the logistics segment arising from better</t>
  </si>
  <si>
    <t>warehouse occupancy and related services rendered.</t>
  </si>
  <si>
    <t>17</t>
  </si>
  <si>
    <t>Subsequent Material Event</t>
  </si>
  <si>
    <t>There was no material subsequent event for the current quarter under review.</t>
  </si>
  <si>
    <t>18</t>
  </si>
  <si>
    <t>Seasonality and Cyclicality of Operation</t>
  </si>
  <si>
    <t>The Group's operations are not materially affected by seasonal or cyclical factors.</t>
  </si>
  <si>
    <t>19</t>
  </si>
  <si>
    <t>Prospects for the Current Financial Year</t>
  </si>
  <si>
    <t xml:space="preserve">Barring any unforeseen circumstances, the performance of the Group for the current financial year is expected to </t>
  </si>
  <si>
    <t>improve compared to the preceding year</t>
  </si>
  <si>
    <t>20</t>
  </si>
  <si>
    <t>Variance from Forecast Profit</t>
  </si>
  <si>
    <t>Not applicable</t>
  </si>
  <si>
    <t>21</t>
  </si>
  <si>
    <t>Dividend</t>
  </si>
  <si>
    <t xml:space="preserve">No interim dividend has been paid or declared by the Company for the financial quarter ended </t>
  </si>
  <si>
    <t>30 June 2002.</t>
  </si>
  <si>
    <t>immediate preceding quarter was due to higher operation cost incurred which is now under control.</t>
  </si>
  <si>
    <t>Investment income</t>
  </si>
  <si>
    <t xml:space="preserve">Other income </t>
  </si>
  <si>
    <t>Finance cost</t>
  </si>
  <si>
    <t xml:space="preserve">Net profit/(loss) attributable to members </t>
  </si>
  <si>
    <t>(b) Fully diluted (sen)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</si>
</sst>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6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1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10" xfId="15" applyNumberFormat="1" applyFont="1" applyFill="1" applyBorder="1" applyAlignment="1">
      <alignment/>
    </xf>
    <xf numFmtId="164" fontId="1" fillId="0" borderId="1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3" fontId="1" fillId="0" borderId="10" xfId="15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Border="1" applyAlignment="1">
      <alignment/>
    </xf>
    <xf numFmtId="43" fontId="1" fillId="0" borderId="0" xfId="15" applyFont="1" applyAlignment="1">
      <alignment horizontal="center"/>
    </xf>
    <xf numFmtId="164" fontId="1" fillId="0" borderId="11" xfId="15" applyNumberFormat="1" applyFont="1" applyFill="1" applyBorder="1" applyAlignment="1">
      <alignment/>
    </xf>
    <xf numFmtId="164" fontId="1" fillId="0" borderId="12" xfId="15" applyNumberFormat="1" applyFont="1" applyFill="1" applyBorder="1" applyAlignment="1">
      <alignment/>
    </xf>
    <xf numFmtId="164" fontId="1" fillId="0" borderId="12" xfId="15" applyNumberFormat="1" applyFont="1" applyFill="1" applyBorder="1" applyAlignment="1">
      <alignment horizontal="center"/>
    </xf>
    <xf numFmtId="40" fontId="1" fillId="0" borderId="12" xfId="0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 horizontal="right"/>
    </xf>
    <xf numFmtId="164" fontId="1" fillId="0" borderId="12" xfId="15" applyNumberFormat="1" applyFont="1" applyFill="1" applyBorder="1" applyAlignment="1" quotePrefix="1">
      <alignment horizontal="center"/>
    </xf>
    <xf numFmtId="164" fontId="1" fillId="0" borderId="0" xfId="15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4" fontId="1" fillId="0" borderId="13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3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/>
    </xf>
    <xf numFmtId="15" fontId="1" fillId="0" borderId="0" xfId="0" applyNumberFormat="1" applyFont="1" applyAlignment="1" quotePrefix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20" xfId="15" applyNumberFormat="1" applyFont="1" applyBorder="1" applyAlignment="1">
      <alignment/>
    </xf>
    <xf numFmtId="164" fontId="1" fillId="0" borderId="21" xfId="15" applyNumberFormat="1" applyFont="1" applyBorder="1" applyAlignment="1">
      <alignment/>
    </xf>
    <xf numFmtId="164" fontId="1" fillId="0" borderId="10" xfId="15" applyNumberFormat="1" applyFont="1" applyBorder="1" applyAlignment="1">
      <alignment/>
    </xf>
    <xf numFmtId="3" fontId="1" fillId="0" borderId="12" xfId="15" applyNumberFormat="1" applyFont="1" applyBorder="1" applyAlignment="1">
      <alignment horizontal="right"/>
    </xf>
    <xf numFmtId="0" fontId="4" fillId="0" borderId="0" xfId="0" applyFont="1" applyAlignment="1">
      <alignment/>
    </xf>
    <xf numFmtId="14" fontId="2" fillId="0" borderId="16" xfId="0" applyNumberFormat="1" applyFont="1" applyBorder="1" applyAlignment="1" quotePrefix="1">
      <alignment horizontal="center"/>
    </xf>
    <xf numFmtId="14" fontId="2" fillId="0" borderId="22" xfId="0" applyNumberFormat="1" applyFont="1" applyBorder="1" applyAlignment="1" quotePrefix="1">
      <alignment horizontal="center"/>
    </xf>
    <xf numFmtId="14" fontId="2" fillId="0" borderId="5" xfId="0" applyNumberFormat="1" applyFont="1" applyBorder="1" applyAlignment="1" quotePrefix="1">
      <alignment horizontal="center"/>
    </xf>
    <xf numFmtId="14" fontId="2" fillId="0" borderId="17" xfId="0" applyNumberFormat="1" applyFont="1" applyBorder="1" applyAlignment="1" quotePrefix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165" fontId="1" fillId="0" borderId="0" xfId="0" applyNumberFormat="1" applyFont="1" applyAlignment="1">
      <alignment/>
    </xf>
    <xf numFmtId="165" fontId="1" fillId="0" borderId="13" xfId="15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35">
      <selection activeCell="A55" sqref="A55"/>
    </sheetView>
  </sheetViews>
  <sheetFormatPr defaultColWidth="8.88671875" defaultRowHeight="15"/>
  <cols>
    <col min="1" max="1" width="2.77734375" style="0" customWidth="1"/>
    <col min="2" max="2" width="2.10546875" style="0" customWidth="1"/>
    <col min="4" max="4" width="28.3359375" style="0" bestFit="1" customWidth="1"/>
    <col min="6" max="6" width="10.77734375" style="0" bestFit="1" customWidth="1"/>
  </cols>
  <sheetData>
    <row r="1" spans="1:6" ht="15">
      <c r="A1" s="3" t="s">
        <v>0</v>
      </c>
      <c r="B1" s="2"/>
      <c r="C1" s="1"/>
      <c r="D1" s="1"/>
      <c r="E1" s="1"/>
      <c r="F1" s="1"/>
    </row>
    <row r="2" spans="1:6" ht="15.75" thickBot="1">
      <c r="A2" s="3" t="s">
        <v>1</v>
      </c>
      <c r="B2" s="2"/>
      <c r="C2" s="1"/>
      <c r="D2" s="1"/>
      <c r="E2" s="1"/>
      <c r="F2" s="1"/>
    </row>
    <row r="3" spans="1:6" ht="12.75" customHeight="1">
      <c r="A3" s="1"/>
      <c r="B3" s="2"/>
      <c r="C3" s="1"/>
      <c r="D3" s="37"/>
      <c r="E3" s="43" t="s">
        <v>2</v>
      </c>
      <c r="F3" s="44" t="s">
        <v>3</v>
      </c>
    </row>
    <row r="4" spans="1:6" ht="12.75" customHeight="1">
      <c r="A4" s="1"/>
      <c r="B4" s="2"/>
      <c r="C4" s="1"/>
      <c r="D4" s="37"/>
      <c r="E4" s="45" t="s">
        <v>4</v>
      </c>
      <c r="F4" s="46" t="s">
        <v>5</v>
      </c>
    </row>
    <row r="5" spans="1:6" ht="12.75" customHeight="1">
      <c r="A5" s="1"/>
      <c r="B5" s="2"/>
      <c r="C5" s="1"/>
      <c r="D5" s="37"/>
      <c r="E5" s="45" t="s">
        <v>6</v>
      </c>
      <c r="F5" s="46" t="s">
        <v>7</v>
      </c>
    </row>
    <row r="6" spans="1:6" ht="12.75" customHeight="1">
      <c r="A6" s="1"/>
      <c r="B6" s="2"/>
      <c r="C6" s="1"/>
      <c r="D6" s="37"/>
      <c r="E6" s="47">
        <v>37437</v>
      </c>
      <c r="F6" s="48">
        <v>37256</v>
      </c>
    </row>
    <row r="7" spans="1:6" ht="12.75" customHeight="1" thickBot="1">
      <c r="A7" s="1"/>
      <c r="B7" s="2"/>
      <c r="C7" s="1"/>
      <c r="D7" s="37"/>
      <c r="E7" s="49" t="s">
        <v>8</v>
      </c>
      <c r="F7" s="50" t="s">
        <v>8</v>
      </c>
    </row>
    <row r="8" spans="1:6" ht="12.75" customHeight="1">
      <c r="A8" s="1"/>
      <c r="B8" s="2"/>
      <c r="C8" s="1"/>
      <c r="D8" s="1"/>
      <c r="E8" s="13"/>
      <c r="F8" s="13"/>
    </row>
    <row r="9" spans="1:6" ht="12.75" customHeight="1">
      <c r="A9" s="1"/>
      <c r="B9" s="2">
        <v>1</v>
      </c>
      <c r="C9" s="1" t="s">
        <v>9</v>
      </c>
      <c r="D9" s="1"/>
      <c r="E9" s="22">
        <v>64606</v>
      </c>
      <c r="F9" s="22">
        <v>66065</v>
      </c>
    </row>
    <row r="10" spans="1:6" ht="12.75" customHeight="1">
      <c r="A10" s="1"/>
      <c r="B10" s="2">
        <v>2</v>
      </c>
      <c r="C10" s="1" t="s">
        <v>10</v>
      </c>
      <c r="D10" s="1"/>
      <c r="E10" s="22">
        <v>0</v>
      </c>
      <c r="F10" s="22">
        <v>0</v>
      </c>
    </row>
    <row r="11" spans="1:6" ht="12.75" customHeight="1">
      <c r="A11" s="1"/>
      <c r="B11" s="2">
        <v>3</v>
      </c>
      <c r="C11" s="1" t="s">
        <v>11</v>
      </c>
      <c r="D11" s="1"/>
      <c r="E11" s="22">
        <v>-1566</v>
      </c>
      <c r="F11" s="22">
        <v>-1339</v>
      </c>
    </row>
    <row r="12" spans="1:6" ht="12.75" customHeight="1">
      <c r="A12" s="1"/>
      <c r="B12" s="2">
        <v>4</v>
      </c>
      <c r="C12" s="1" t="s">
        <v>12</v>
      </c>
      <c r="D12" s="1"/>
      <c r="E12" s="22"/>
      <c r="F12" s="22">
        <v>0</v>
      </c>
    </row>
    <row r="13" spans="1:6" ht="12.75" customHeight="1">
      <c r="A13" s="1"/>
      <c r="B13" s="2">
        <v>5</v>
      </c>
      <c r="C13" s="1" t="s">
        <v>13</v>
      </c>
      <c r="D13" s="1"/>
      <c r="E13" s="22">
        <v>2705</v>
      </c>
      <c r="F13" s="22">
        <v>2705</v>
      </c>
    </row>
    <row r="14" spans="1:6" ht="12.75" customHeight="1">
      <c r="A14" s="1"/>
      <c r="B14" s="2">
        <v>6</v>
      </c>
      <c r="C14" s="1" t="s">
        <v>14</v>
      </c>
      <c r="D14" s="1"/>
      <c r="E14" s="22">
        <v>0</v>
      </c>
      <c r="F14" s="22">
        <v>0</v>
      </c>
    </row>
    <row r="15" spans="1:6" ht="12.75" customHeight="1">
      <c r="A15" s="1"/>
      <c r="B15" s="2">
        <v>7</v>
      </c>
      <c r="C15" s="1" t="s">
        <v>15</v>
      </c>
      <c r="D15" s="1"/>
      <c r="E15" s="22"/>
      <c r="F15" s="22"/>
    </row>
    <row r="16" spans="1:6" ht="12.75" customHeight="1">
      <c r="A16" s="1"/>
      <c r="B16" s="2">
        <v>8</v>
      </c>
      <c r="C16" s="1" t="s">
        <v>16</v>
      </c>
      <c r="D16" s="1"/>
      <c r="E16" s="22"/>
      <c r="F16" s="22"/>
    </row>
    <row r="17" spans="1:6" ht="12.75" customHeight="1">
      <c r="A17" s="1"/>
      <c r="B17" s="2"/>
      <c r="C17" s="1"/>
      <c r="D17" s="51" t="s">
        <v>17</v>
      </c>
      <c r="E17" s="52">
        <v>24</v>
      </c>
      <c r="F17" s="52">
        <v>29</v>
      </c>
    </row>
    <row r="18" spans="1:6" ht="12.75" customHeight="1">
      <c r="A18" s="1"/>
      <c r="B18" s="2"/>
      <c r="C18" s="1"/>
      <c r="D18" s="51" t="s">
        <v>18</v>
      </c>
      <c r="E18" s="53">
        <v>11211</v>
      </c>
      <c r="F18" s="53">
        <v>10529</v>
      </c>
    </row>
    <row r="19" spans="1:6" ht="12.75" customHeight="1">
      <c r="A19" s="1"/>
      <c r="B19" s="2"/>
      <c r="C19" s="1"/>
      <c r="D19" s="51" t="s">
        <v>19</v>
      </c>
      <c r="E19" s="53" t="s">
        <v>20</v>
      </c>
      <c r="F19" s="53">
        <v>0</v>
      </c>
    </row>
    <row r="20" spans="1:6" ht="12.75" customHeight="1">
      <c r="A20" s="1"/>
      <c r="B20" s="2"/>
      <c r="C20" s="1"/>
      <c r="D20" s="51" t="s">
        <v>21</v>
      </c>
      <c r="E20" s="53">
        <f>173+417</f>
        <v>590</v>
      </c>
      <c r="F20" s="53">
        <v>119</v>
      </c>
    </row>
    <row r="21" spans="1:6" ht="12.75" customHeight="1">
      <c r="A21" s="1"/>
      <c r="B21" s="2"/>
      <c r="C21" s="1"/>
      <c r="D21" s="51" t="s">
        <v>22</v>
      </c>
      <c r="E21" s="53">
        <v>1760</v>
      </c>
      <c r="F21" s="53">
        <v>1792</v>
      </c>
    </row>
    <row r="22" spans="1:6" ht="12.75" customHeight="1">
      <c r="A22" s="1"/>
      <c r="B22" s="2"/>
      <c r="C22" s="1"/>
      <c r="D22" s="51"/>
      <c r="E22" s="54">
        <f>SUM(E17:E21)</f>
        <v>13585</v>
      </c>
      <c r="F22" s="54">
        <f>SUM(F17:F21)</f>
        <v>12469</v>
      </c>
    </row>
    <row r="23" spans="1:6" ht="12.75" customHeight="1">
      <c r="A23" s="1"/>
      <c r="B23" s="2">
        <v>9</v>
      </c>
      <c r="C23" s="1" t="s">
        <v>23</v>
      </c>
      <c r="D23" s="1"/>
      <c r="E23" s="53"/>
      <c r="F23" s="53"/>
    </row>
    <row r="24" spans="1:6" ht="12.75" customHeight="1">
      <c r="A24" s="1"/>
      <c r="B24" s="2"/>
      <c r="C24" s="1"/>
      <c r="D24" s="51" t="s">
        <v>24</v>
      </c>
      <c r="E24" s="53">
        <v>1988</v>
      </c>
      <c r="F24" s="53">
        <v>1824</v>
      </c>
    </row>
    <row r="25" spans="1:6" ht="12.75" customHeight="1">
      <c r="A25" s="1"/>
      <c r="B25" s="2"/>
      <c r="C25" s="1"/>
      <c r="D25" s="51" t="s">
        <v>25</v>
      </c>
      <c r="E25" s="53">
        <f>1751+706</f>
        <v>2457</v>
      </c>
      <c r="F25" s="53">
        <v>2888</v>
      </c>
    </row>
    <row r="26" spans="1:6" ht="12.75" customHeight="1">
      <c r="A26" s="1"/>
      <c r="B26" s="2"/>
      <c r="C26" s="1"/>
      <c r="D26" s="51" t="s">
        <v>26</v>
      </c>
      <c r="E26" s="53">
        <f>21973</f>
        <v>21973</v>
      </c>
      <c r="F26" s="53">
        <v>19282</v>
      </c>
    </row>
    <row r="27" spans="1:6" ht="12.75" customHeight="1">
      <c r="A27" s="1"/>
      <c r="B27" s="2"/>
      <c r="C27" s="1"/>
      <c r="D27" s="51" t="s">
        <v>27</v>
      </c>
      <c r="E27" s="53">
        <v>34</v>
      </c>
      <c r="F27" s="53">
        <v>134</v>
      </c>
    </row>
    <row r="28" spans="1:6" ht="12.75" customHeight="1">
      <c r="A28" s="1"/>
      <c r="B28" s="2"/>
      <c r="C28" s="1"/>
      <c r="D28" s="51" t="s">
        <v>28</v>
      </c>
      <c r="E28" s="53"/>
      <c r="F28" s="53">
        <v>0</v>
      </c>
    </row>
    <row r="29" spans="1:6" ht="12.75" customHeight="1">
      <c r="A29" s="1"/>
      <c r="B29" s="2"/>
      <c r="C29" s="1"/>
      <c r="D29" s="51" t="s">
        <v>29</v>
      </c>
      <c r="E29" s="53">
        <v>4871</v>
      </c>
      <c r="F29" s="53">
        <v>4643</v>
      </c>
    </row>
    <row r="30" spans="1:6" ht="12.75" customHeight="1">
      <c r="A30" s="1"/>
      <c r="B30" s="2"/>
      <c r="C30" s="1"/>
      <c r="D30" s="51"/>
      <c r="E30" s="54">
        <f>SUM(E24:E29)</f>
        <v>31323</v>
      </c>
      <c r="F30" s="54">
        <f>SUM(F24:F29)</f>
        <v>28771</v>
      </c>
    </row>
    <row r="31" spans="1:6" ht="12.75" customHeight="1">
      <c r="A31" s="1"/>
      <c r="B31" s="2"/>
      <c r="C31" s="1"/>
      <c r="D31" s="51"/>
      <c r="E31" s="55"/>
      <c r="F31" s="55"/>
    </row>
    <row r="32" spans="1:6" ht="12.75" customHeight="1">
      <c r="A32" s="1"/>
      <c r="B32" s="2"/>
      <c r="C32" s="1"/>
      <c r="D32" s="1"/>
      <c r="E32" s="22"/>
      <c r="F32" s="22"/>
    </row>
    <row r="33" spans="1:6" ht="12.75" customHeight="1">
      <c r="A33" s="1"/>
      <c r="B33" s="2">
        <v>10</v>
      </c>
      <c r="C33" s="1" t="s">
        <v>30</v>
      </c>
      <c r="D33" s="1"/>
      <c r="E33" s="22">
        <f>+E22-E30</f>
        <v>-17738</v>
      </c>
      <c r="F33" s="22">
        <f>+F22-F30</f>
        <v>-16302</v>
      </c>
    </row>
    <row r="34" spans="1:6" ht="12.75" customHeight="1" thickBot="1">
      <c r="A34" s="1"/>
      <c r="B34" s="2"/>
      <c r="C34" s="1"/>
      <c r="D34" s="1"/>
      <c r="E34" s="36">
        <f>+E9+E10+E11+E12+E13+E14+E15+E33</f>
        <v>48007</v>
      </c>
      <c r="F34" s="36">
        <f>+F9+F10+F11+F12+F13+F14+F15+F33</f>
        <v>51129</v>
      </c>
    </row>
    <row r="35" spans="1:6" ht="12.75" customHeight="1">
      <c r="A35" s="1"/>
      <c r="B35" s="2">
        <v>11</v>
      </c>
      <c r="C35" s="1" t="s">
        <v>31</v>
      </c>
      <c r="D35" s="1"/>
      <c r="E35" s="22"/>
      <c r="F35" s="22"/>
    </row>
    <row r="36" spans="1:6" ht="12.75" customHeight="1">
      <c r="A36" s="1"/>
      <c r="B36" s="2"/>
      <c r="C36" s="1" t="s">
        <v>32</v>
      </c>
      <c r="D36" s="1"/>
      <c r="E36" s="22">
        <v>49005</v>
      </c>
      <c r="F36" s="22">
        <v>49005</v>
      </c>
    </row>
    <row r="37" spans="1:6" ht="12.75" customHeight="1">
      <c r="A37" s="1"/>
      <c r="B37" s="2"/>
      <c r="C37" s="1" t="s">
        <v>33</v>
      </c>
      <c r="D37" s="1"/>
      <c r="E37" s="22"/>
      <c r="F37" s="22"/>
    </row>
    <row r="38" spans="1:6" ht="12.75" customHeight="1">
      <c r="A38" s="1"/>
      <c r="B38" s="2"/>
      <c r="C38" s="1"/>
      <c r="D38" s="51" t="s">
        <v>34</v>
      </c>
      <c r="E38" s="22">
        <v>13623</v>
      </c>
      <c r="F38" s="22">
        <v>13623</v>
      </c>
    </row>
    <row r="39" spans="1:6" ht="12.75" customHeight="1">
      <c r="A39" s="1"/>
      <c r="B39" s="2"/>
      <c r="C39" s="1"/>
      <c r="D39" s="51" t="s">
        <v>35</v>
      </c>
      <c r="E39" s="22">
        <v>1463</v>
      </c>
      <c r="F39" s="22">
        <v>1463</v>
      </c>
    </row>
    <row r="40" spans="1:6" ht="12.75" customHeight="1">
      <c r="A40" s="1"/>
      <c r="B40" s="2"/>
      <c r="C40" s="1"/>
      <c r="D40" s="51" t="s">
        <v>36</v>
      </c>
      <c r="E40" s="22"/>
      <c r="F40" s="22">
        <v>0</v>
      </c>
    </row>
    <row r="41" spans="1:6" ht="12.75" customHeight="1">
      <c r="A41" s="1"/>
      <c r="B41" s="2"/>
      <c r="C41" s="1"/>
      <c r="D41" s="51" t="s">
        <v>37</v>
      </c>
      <c r="E41" s="22"/>
      <c r="F41" s="22">
        <v>0</v>
      </c>
    </row>
    <row r="42" spans="1:6" ht="12.75" customHeight="1">
      <c r="A42" s="1"/>
      <c r="B42" s="2"/>
      <c r="C42" s="1"/>
      <c r="D42" s="51" t="s">
        <v>38</v>
      </c>
      <c r="E42" s="22">
        <v>-27487</v>
      </c>
      <c r="F42" s="22">
        <v>-26818</v>
      </c>
    </row>
    <row r="43" spans="1:6" ht="12.75" customHeight="1">
      <c r="A43" s="1"/>
      <c r="B43" s="2"/>
      <c r="C43" s="1"/>
      <c r="D43" s="51" t="s">
        <v>39</v>
      </c>
      <c r="E43" s="56">
        <v>0</v>
      </c>
      <c r="F43" s="56"/>
    </row>
    <row r="44" spans="1:6" ht="12.75" customHeight="1">
      <c r="A44" s="1"/>
      <c r="B44" s="2"/>
      <c r="C44" s="1"/>
      <c r="D44" s="1"/>
      <c r="E44" s="22">
        <f>SUM(E36:E43)</f>
        <v>36604</v>
      </c>
      <c r="F44" s="22">
        <f>SUM(F36:F43)</f>
        <v>37273</v>
      </c>
    </row>
    <row r="45" spans="1:6" ht="12.75" customHeight="1">
      <c r="A45" s="1"/>
      <c r="B45" s="2">
        <v>12</v>
      </c>
      <c r="C45" s="1" t="s">
        <v>40</v>
      </c>
      <c r="D45" s="1"/>
      <c r="E45" s="22">
        <v>0</v>
      </c>
      <c r="F45" s="22">
        <v>0</v>
      </c>
    </row>
    <row r="46" spans="1:6" ht="12.75" customHeight="1">
      <c r="A46" s="1"/>
      <c r="B46" s="2">
        <v>13</v>
      </c>
      <c r="C46" s="1" t="s">
        <v>41</v>
      </c>
      <c r="D46" s="1"/>
      <c r="E46" s="22">
        <v>10190</v>
      </c>
      <c r="F46" s="22">
        <f>13856-1283</f>
        <v>12573</v>
      </c>
    </row>
    <row r="47" spans="1:6" ht="12.75" customHeight="1">
      <c r="A47" s="1"/>
      <c r="B47" s="2">
        <v>14</v>
      </c>
      <c r="C47" s="1" t="s">
        <v>42</v>
      </c>
      <c r="D47" s="1"/>
      <c r="E47" s="22">
        <v>1213</v>
      </c>
      <c r="F47" s="22">
        <v>1283</v>
      </c>
    </row>
    <row r="48" spans="1:6" ht="12.75" customHeight="1">
      <c r="A48" s="1"/>
      <c r="B48" s="2">
        <v>15</v>
      </c>
      <c r="C48" s="1" t="s">
        <v>43</v>
      </c>
      <c r="D48" s="1"/>
      <c r="E48" s="22">
        <v>0</v>
      </c>
      <c r="F48" s="22">
        <v>0</v>
      </c>
    </row>
    <row r="49" spans="1:6" ht="12.75" customHeight="1" thickBot="1">
      <c r="A49" s="1"/>
      <c r="B49" s="2"/>
      <c r="C49" s="1"/>
      <c r="D49" s="1"/>
      <c r="E49" s="36">
        <f>SUM(E44:E48)</f>
        <v>48007</v>
      </c>
      <c r="F49" s="36">
        <f>SUM(F44:F48)</f>
        <v>51129</v>
      </c>
    </row>
    <row r="50" spans="1:6" ht="12.75" customHeight="1">
      <c r="A50" s="1"/>
      <c r="B50" s="2"/>
      <c r="C50" s="1"/>
      <c r="D50" s="1"/>
      <c r="E50" s="22"/>
      <c r="F50" s="22"/>
    </row>
    <row r="51" spans="1:6" ht="12.75" customHeight="1" thickBot="1">
      <c r="A51" s="1"/>
      <c r="B51" s="2">
        <v>16</v>
      </c>
      <c r="C51" s="1" t="s">
        <v>44</v>
      </c>
      <c r="D51" s="1"/>
      <c r="E51" s="57">
        <f>(E44-E13)*100/E36</f>
        <v>69.17457402305887</v>
      </c>
      <c r="F51" s="57">
        <f>(F44-F13)*100/F36</f>
        <v>70.53974084277115</v>
      </c>
    </row>
    <row r="52" spans="1:6" ht="12.75" customHeight="1">
      <c r="A52" s="1"/>
      <c r="B52" s="2"/>
      <c r="C52" s="1"/>
      <c r="D52" s="1"/>
      <c r="E52" s="22"/>
      <c r="F52" s="22"/>
    </row>
    <row r="53" spans="1:6" ht="12.75" customHeight="1">
      <c r="A53" s="1"/>
      <c r="B53" s="2"/>
      <c r="C53" s="2"/>
      <c r="D53" s="1"/>
      <c r="E53" s="1"/>
      <c r="F53" s="1"/>
    </row>
    <row r="54" spans="1:6" ht="12.75" customHeight="1">
      <c r="A54" s="58"/>
      <c r="B54" s="58"/>
      <c r="C54" s="58"/>
      <c r="D54" s="58"/>
      <c r="E54" s="58"/>
      <c r="F54" s="58"/>
    </row>
    <row r="55" spans="1:6" ht="12.75" customHeight="1">
      <c r="A55" s="58"/>
      <c r="B55" s="58"/>
      <c r="C55" s="58"/>
      <c r="D55" s="58"/>
      <c r="E55" s="58"/>
      <c r="F55" s="58"/>
    </row>
    <row r="56" spans="1:6" ht="12.75" customHeight="1">
      <c r="A56" s="58"/>
      <c r="B56" s="58"/>
      <c r="C56" s="58"/>
      <c r="D56" s="58"/>
      <c r="E56" s="58"/>
      <c r="F56" s="58"/>
    </row>
    <row r="57" spans="1:6" ht="12.75" customHeight="1">
      <c r="A57" s="58"/>
      <c r="B57" s="58"/>
      <c r="C57" s="58"/>
      <c r="D57" s="58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printOptions/>
  <pageMargins left="0.5" right="0.5" top="0.5" bottom="0.5" header="0.25" footer="0.25"/>
  <pageSetup horizontalDpi="1200" verticalDpi="12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C6" sqref="C6"/>
    </sheetView>
  </sheetViews>
  <sheetFormatPr defaultColWidth="8.88671875" defaultRowHeight="15"/>
  <cols>
    <col min="1" max="1" width="4.77734375" style="0" customWidth="1"/>
    <col min="2" max="2" width="3.77734375" style="0" customWidth="1"/>
    <col min="3" max="3" width="26.4453125" style="0" bestFit="1" customWidth="1"/>
    <col min="7" max="7" width="10.77734375" style="0" customWidth="1"/>
  </cols>
  <sheetData>
    <row r="1" spans="1:7" ht="15">
      <c r="A1" s="1"/>
      <c r="B1" s="2"/>
      <c r="C1" s="1"/>
      <c r="D1" s="1"/>
      <c r="E1" s="2"/>
      <c r="F1" s="1"/>
      <c r="G1" s="2"/>
    </row>
    <row r="2" spans="1:7" ht="15">
      <c r="A2" s="3" t="s">
        <v>0</v>
      </c>
      <c r="B2" s="2"/>
      <c r="C2" s="1"/>
      <c r="D2" s="1"/>
      <c r="E2" s="2"/>
      <c r="F2" s="1"/>
      <c r="G2" s="2"/>
    </row>
    <row r="3" spans="1:7" ht="15">
      <c r="A3" s="3"/>
      <c r="B3" s="2"/>
      <c r="C3" s="1"/>
      <c r="D3" s="1"/>
      <c r="E3" s="2"/>
      <c r="F3" s="1"/>
      <c r="G3" s="2"/>
    </row>
    <row r="4" spans="1:7" ht="15">
      <c r="A4" s="3" t="s">
        <v>45</v>
      </c>
      <c r="B4" s="2"/>
      <c r="C4" s="1"/>
      <c r="D4" s="1"/>
      <c r="E4" s="2"/>
      <c r="F4" s="1"/>
      <c r="G4" s="2"/>
    </row>
    <row r="5" spans="1:7" ht="15">
      <c r="A5" s="3" t="s">
        <v>46</v>
      </c>
      <c r="B5" s="2"/>
      <c r="C5" s="1"/>
      <c r="D5" s="1"/>
      <c r="E5" s="2"/>
      <c r="F5" s="1"/>
      <c r="G5" s="2"/>
    </row>
    <row r="6" spans="1:7" ht="15">
      <c r="A6" s="3"/>
      <c r="B6" s="2"/>
      <c r="C6" s="1"/>
      <c r="D6" s="1"/>
      <c r="E6" s="2"/>
      <c r="F6" s="1"/>
      <c r="G6" s="2"/>
    </row>
    <row r="7" spans="1:7" ht="15">
      <c r="A7" s="1"/>
      <c r="B7" s="2"/>
      <c r="C7" s="1"/>
      <c r="D7" s="1"/>
      <c r="E7" s="2"/>
      <c r="F7" s="1"/>
      <c r="G7" s="2"/>
    </row>
    <row r="8" spans="1:7" ht="15.75" thickBot="1">
      <c r="A8" s="3" t="s">
        <v>47</v>
      </c>
      <c r="B8" s="2"/>
      <c r="C8" s="1"/>
      <c r="D8" s="1"/>
      <c r="E8" s="2"/>
      <c r="F8" s="1"/>
      <c r="G8" s="2"/>
    </row>
    <row r="9" spans="1:7" ht="15">
      <c r="A9" s="1"/>
      <c r="B9" s="2"/>
      <c r="C9" s="1"/>
      <c r="D9" s="68" t="s">
        <v>48</v>
      </c>
      <c r="E9" s="69"/>
      <c r="F9" s="69" t="s">
        <v>49</v>
      </c>
      <c r="G9" s="70"/>
    </row>
    <row r="10" spans="1:7" ht="15">
      <c r="A10" s="1"/>
      <c r="B10" s="2"/>
      <c r="C10" s="1"/>
      <c r="D10" s="4" t="s">
        <v>4</v>
      </c>
      <c r="E10" s="5" t="s">
        <v>50</v>
      </c>
      <c r="F10" s="5" t="s">
        <v>51</v>
      </c>
      <c r="G10" s="6" t="s">
        <v>50</v>
      </c>
    </row>
    <row r="11" spans="1:7" ht="15">
      <c r="A11" s="1"/>
      <c r="B11" s="2"/>
      <c r="C11" s="1"/>
      <c r="D11" s="7" t="s">
        <v>52</v>
      </c>
      <c r="E11" s="8" t="s">
        <v>53</v>
      </c>
      <c r="F11" s="8" t="s">
        <v>52</v>
      </c>
      <c r="G11" s="9" t="s">
        <v>52</v>
      </c>
    </row>
    <row r="12" spans="1:7" ht="15">
      <c r="A12" s="1"/>
      <c r="B12" s="2"/>
      <c r="C12" s="1"/>
      <c r="D12" s="7" t="s">
        <v>6</v>
      </c>
      <c r="E12" s="8" t="s">
        <v>54</v>
      </c>
      <c r="F12" s="8" t="s">
        <v>55</v>
      </c>
      <c r="G12" s="9" t="s">
        <v>54</v>
      </c>
    </row>
    <row r="13" spans="1:7" ht="15">
      <c r="A13" s="1"/>
      <c r="B13" s="2"/>
      <c r="C13" s="1"/>
      <c r="D13" s="7"/>
      <c r="E13" s="8" t="s">
        <v>6</v>
      </c>
      <c r="F13" s="8"/>
      <c r="G13" s="9" t="s">
        <v>56</v>
      </c>
    </row>
    <row r="14" spans="1:7" ht="15">
      <c r="A14" s="1"/>
      <c r="B14" s="2"/>
      <c r="C14" s="1"/>
      <c r="D14" s="59" t="s">
        <v>57</v>
      </c>
      <c r="E14" s="60" t="s">
        <v>58</v>
      </c>
      <c r="F14" s="61" t="s">
        <v>57</v>
      </c>
      <c r="G14" s="62" t="s">
        <v>58</v>
      </c>
    </row>
    <row r="15" spans="1:7" ht="15.75" thickBot="1">
      <c r="A15" s="1"/>
      <c r="B15" s="2"/>
      <c r="C15" s="1"/>
      <c r="D15" s="10" t="s">
        <v>8</v>
      </c>
      <c r="E15" s="11" t="s">
        <v>8</v>
      </c>
      <c r="F15" s="11" t="s">
        <v>8</v>
      </c>
      <c r="G15" s="12" t="s">
        <v>8</v>
      </c>
    </row>
    <row r="16" spans="1:7" ht="15">
      <c r="A16" s="1"/>
      <c r="B16" s="2"/>
      <c r="C16" s="1"/>
      <c r="D16" s="13"/>
      <c r="E16" s="14"/>
      <c r="F16" s="13"/>
      <c r="G16" s="14"/>
    </row>
    <row r="17" spans="1:7" ht="15">
      <c r="A17" s="1">
        <v>1</v>
      </c>
      <c r="B17" s="2" t="s">
        <v>59</v>
      </c>
      <c r="C17" s="1" t="s">
        <v>60</v>
      </c>
      <c r="D17" s="15">
        <f>+F17-4835</f>
        <v>4933</v>
      </c>
      <c r="E17" s="16">
        <v>3983</v>
      </c>
      <c r="F17" s="15">
        <v>9768</v>
      </c>
      <c r="G17" s="16">
        <v>7789</v>
      </c>
    </row>
    <row r="18" spans="1:7" ht="15">
      <c r="A18" s="1"/>
      <c r="B18" s="2"/>
      <c r="C18" s="1"/>
      <c r="D18" s="17"/>
      <c r="E18" s="18"/>
      <c r="F18" s="17"/>
      <c r="G18" s="18"/>
    </row>
    <row r="19" spans="1:7" ht="15">
      <c r="A19" s="1"/>
      <c r="B19" s="2" t="s">
        <v>61</v>
      </c>
      <c r="C19" s="1" t="s">
        <v>190</v>
      </c>
      <c r="D19" s="15">
        <v>0</v>
      </c>
      <c r="E19" s="19">
        <v>0</v>
      </c>
      <c r="F19" s="15">
        <v>0</v>
      </c>
      <c r="G19" s="19">
        <v>0</v>
      </c>
    </row>
    <row r="20" spans="1:7" ht="15">
      <c r="A20" s="1"/>
      <c r="B20" s="2"/>
      <c r="C20" s="1"/>
      <c r="D20" s="17"/>
      <c r="E20" s="18"/>
      <c r="F20" s="17"/>
      <c r="G20" s="18"/>
    </row>
    <row r="21" spans="1:7" ht="15">
      <c r="A21" s="1"/>
      <c r="B21" s="20" t="s">
        <v>62</v>
      </c>
      <c r="C21" s="1" t="s">
        <v>191</v>
      </c>
      <c r="D21" s="15">
        <v>0</v>
      </c>
      <c r="E21" s="16">
        <v>0</v>
      </c>
      <c r="F21" s="15">
        <v>0</v>
      </c>
      <c r="G21" s="16">
        <v>0</v>
      </c>
    </row>
    <row r="22" spans="1:7" ht="15">
      <c r="A22" s="1"/>
      <c r="B22" s="2"/>
      <c r="C22" s="1"/>
      <c r="D22" s="17"/>
      <c r="E22" s="18"/>
      <c r="F22" s="17"/>
      <c r="G22" s="18"/>
    </row>
    <row r="23" spans="1:7" ht="15">
      <c r="A23" s="1">
        <v>2</v>
      </c>
      <c r="B23" s="2" t="s">
        <v>59</v>
      </c>
      <c r="C23" s="1" t="s">
        <v>63</v>
      </c>
      <c r="D23" s="17">
        <f>+F23-1847</f>
        <v>1175</v>
      </c>
      <c r="E23" s="21">
        <v>621</v>
      </c>
      <c r="F23" s="17">
        <f>+F33-F29-F27</f>
        <v>3022</v>
      </c>
      <c r="G23" s="21">
        <v>1238</v>
      </c>
    </row>
    <row r="24" spans="1:7" ht="15">
      <c r="A24" s="1"/>
      <c r="B24" s="2"/>
      <c r="C24" s="1" t="s">
        <v>64</v>
      </c>
      <c r="D24" s="17"/>
      <c r="E24" s="21"/>
      <c r="F24" s="17"/>
      <c r="G24" s="21"/>
    </row>
    <row r="25" spans="1:7" ht="15">
      <c r="A25" s="1"/>
      <c r="B25" s="2"/>
      <c r="C25" s="1" t="s">
        <v>65</v>
      </c>
      <c r="D25" s="17"/>
      <c r="E25" s="21"/>
      <c r="F25" s="17"/>
      <c r="G25" s="21"/>
    </row>
    <row r="26" spans="1:7" ht="15">
      <c r="A26" s="1"/>
      <c r="B26" s="2"/>
      <c r="C26" s="1"/>
      <c r="D26" s="17"/>
      <c r="E26" s="21"/>
      <c r="F26" s="17"/>
      <c r="G26" s="21"/>
    </row>
    <row r="27" spans="1:7" ht="15">
      <c r="A27" s="1"/>
      <c r="B27" s="2" t="s">
        <v>61</v>
      </c>
      <c r="C27" s="1" t="s">
        <v>192</v>
      </c>
      <c r="D27" s="17">
        <f>-(-F27-784)</f>
        <v>-820</v>
      </c>
      <c r="E27" s="21">
        <v>-839</v>
      </c>
      <c r="F27" s="17">
        <v>-1604</v>
      </c>
      <c r="G27" s="21">
        <v>-1642</v>
      </c>
    </row>
    <row r="28" spans="1:7" ht="15">
      <c r="A28" s="1"/>
      <c r="B28" s="2"/>
      <c r="C28" s="1"/>
      <c r="D28" s="17"/>
      <c r="E28" s="21"/>
      <c r="F28" s="17"/>
      <c r="G28" s="21"/>
    </row>
    <row r="29" spans="1:7" ht="15">
      <c r="A29" s="1"/>
      <c r="B29" s="2" t="s">
        <v>62</v>
      </c>
      <c r="C29" s="1" t="s">
        <v>66</v>
      </c>
      <c r="D29" s="17">
        <f>-(-F29-947)</f>
        <v>-962</v>
      </c>
      <c r="E29" s="21">
        <v>-891</v>
      </c>
      <c r="F29" s="17">
        <v>-1909</v>
      </c>
      <c r="G29" s="21">
        <v>-1774</v>
      </c>
    </row>
    <row r="30" spans="1:7" ht="15">
      <c r="A30" s="1"/>
      <c r="B30" s="2"/>
      <c r="C30" s="1"/>
      <c r="D30" s="17"/>
      <c r="E30" s="21"/>
      <c r="F30" s="17"/>
      <c r="G30" s="21"/>
    </row>
    <row r="31" spans="1:7" ht="15">
      <c r="A31" s="1"/>
      <c r="B31" s="2" t="s">
        <v>67</v>
      </c>
      <c r="C31" s="1" t="s">
        <v>68</v>
      </c>
      <c r="D31" s="15">
        <v>0</v>
      </c>
      <c r="E31" s="16">
        <v>0</v>
      </c>
      <c r="F31" s="15">
        <v>0</v>
      </c>
      <c r="G31" s="16">
        <v>0</v>
      </c>
    </row>
    <row r="32" spans="1:7" ht="15">
      <c r="A32" s="1"/>
      <c r="B32" s="2"/>
      <c r="C32" s="1"/>
      <c r="D32" s="17"/>
      <c r="E32" s="21"/>
      <c r="F32" s="17"/>
      <c r="G32" s="21"/>
    </row>
    <row r="33" spans="1:7" ht="15">
      <c r="A33" s="1"/>
      <c r="B33" s="2" t="s">
        <v>69</v>
      </c>
      <c r="C33" s="1" t="s">
        <v>70</v>
      </c>
      <c r="D33" s="17">
        <f>SUM(D23:D31)</f>
        <v>-607</v>
      </c>
      <c r="E33" s="17">
        <f>SUM(E23:E31)</f>
        <v>-1109</v>
      </c>
      <c r="F33" s="17">
        <v>-491</v>
      </c>
      <c r="G33" s="17">
        <f>SUM(G23:G31)</f>
        <v>-2178</v>
      </c>
    </row>
    <row r="34" spans="1:7" ht="15">
      <c r="A34" s="1"/>
      <c r="B34" s="2"/>
      <c r="C34" s="1" t="s">
        <v>71</v>
      </c>
      <c r="D34" s="17"/>
      <c r="E34" s="21"/>
      <c r="F34" s="17"/>
      <c r="G34" s="21"/>
    </row>
    <row r="35" spans="1:7" ht="15">
      <c r="A35" s="1"/>
      <c r="B35" s="2"/>
      <c r="C35" s="1"/>
      <c r="D35" s="17"/>
      <c r="E35" s="21"/>
      <c r="F35" s="17"/>
      <c r="G35" s="21"/>
    </row>
    <row r="36" spans="1:7" ht="15">
      <c r="A36" s="1"/>
      <c r="B36" s="2" t="s">
        <v>72</v>
      </c>
      <c r="C36" s="1" t="s">
        <v>73</v>
      </c>
      <c r="D36" s="17">
        <f>-(-F36-111)</f>
        <v>-67</v>
      </c>
      <c r="E36" s="21">
        <v>-87</v>
      </c>
      <c r="F36" s="17">
        <v>-178</v>
      </c>
      <c r="G36" s="21">
        <v>-207</v>
      </c>
    </row>
    <row r="37" spans="1:7" ht="15">
      <c r="A37" s="1"/>
      <c r="B37" s="2"/>
      <c r="C37" s="1" t="s">
        <v>74</v>
      </c>
      <c r="D37" s="15"/>
      <c r="E37" s="16"/>
      <c r="F37" s="15"/>
      <c r="G37" s="16"/>
    </row>
    <row r="38" spans="1:7" ht="15">
      <c r="A38" s="1"/>
      <c r="B38" s="2"/>
      <c r="C38" s="1"/>
      <c r="D38" s="17"/>
      <c r="E38" s="21"/>
      <c r="F38" s="17"/>
      <c r="G38" s="21"/>
    </row>
    <row r="39" spans="1:7" ht="15">
      <c r="A39" s="1"/>
      <c r="B39" s="2" t="s">
        <v>75</v>
      </c>
      <c r="C39" s="1" t="s">
        <v>70</v>
      </c>
      <c r="D39" s="17">
        <f>+D33+D36</f>
        <v>-674</v>
      </c>
      <c r="E39" s="17">
        <f>+E33+E36</f>
        <v>-1196</v>
      </c>
      <c r="F39" s="17">
        <f>+F33+F36</f>
        <v>-669</v>
      </c>
      <c r="G39" s="17">
        <f>+G33+G36</f>
        <v>-2385</v>
      </c>
    </row>
    <row r="40" spans="1:7" ht="15">
      <c r="A40" s="1"/>
      <c r="B40" s="2"/>
      <c r="C40" s="1" t="s">
        <v>71</v>
      </c>
      <c r="D40" s="17"/>
      <c r="E40" s="21"/>
      <c r="F40" s="17"/>
      <c r="G40" s="21"/>
    </row>
    <row r="41" spans="1:7" ht="15">
      <c r="A41" s="1"/>
      <c r="B41" s="2"/>
      <c r="C41" s="1"/>
      <c r="D41" s="17"/>
      <c r="E41" s="21"/>
      <c r="F41" s="17"/>
      <c r="G41" s="21"/>
    </row>
    <row r="42" spans="1:7" ht="15">
      <c r="A42" s="1"/>
      <c r="B42" s="2" t="s">
        <v>76</v>
      </c>
      <c r="C42" s="1" t="s">
        <v>77</v>
      </c>
      <c r="D42" s="15">
        <v>0</v>
      </c>
      <c r="E42" s="16">
        <v>0</v>
      </c>
      <c r="F42" s="15">
        <v>0</v>
      </c>
      <c r="G42" s="16">
        <v>0</v>
      </c>
    </row>
    <row r="43" spans="1:7" ht="15">
      <c r="A43" s="1"/>
      <c r="B43" s="2"/>
      <c r="C43" s="1"/>
      <c r="D43" s="17"/>
      <c r="E43" s="21"/>
      <c r="F43" s="17"/>
      <c r="G43" s="21"/>
    </row>
    <row r="44" spans="1:7" ht="15">
      <c r="A44" s="1"/>
      <c r="B44" s="2" t="s">
        <v>78</v>
      </c>
      <c r="C44" s="1" t="s">
        <v>79</v>
      </c>
      <c r="D44" s="17">
        <f>+D39</f>
        <v>-674</v>
      </c>
      <c r="E44" s="17">
        <f>+E39</f>
        <v>-1196</v>
      </c>
      <c r="F44" s="17">
        <f>+F39</f>
        <v>-669</v>
      </c>
      <c r="G44" s="17">
        <f>+G39</f>
        <v>-2385</v>
      </c>
    </row>
    <row r="45" spans="1:7" ht="15">
      <c r="A45" s="1"/>
      <c r="B45" s="2"/>
      <c r="C45" s="1" t="s">
        <v>80</v>
      </c>
      <c r="D45" s="17"/>
      <c r="E45" s="21"/>
      <c r="F45" s="17"/>
      <c r="G45" s="21"/>
    </row>
    <row r="46" spans="1:7" ht="15">
      <c r="A46" s="1"/>
      <c r="B46" s="2"/>
      <c r="C46" s="1"/>
      <c r="D46" s="17"/>
      <c r="E46" s="21"/>
      <c r="F46" s="17"/>
      <c r="G46" s="21"/>
    </row>
    <row r="47" spans="1:7" ht="15">
      <c r="A47" s="1"/>
      <c r="B47" s="2"/>
      <c r="C47" s="1" t="s">
        <v>81</v>
      </c>
      <c r="D47" s="17"/>
      <c r="E47" s="21"/>
      <c r="F47" s="17"/>
      <c r="G47" s="21"/>
    </row>
    <row r="48" spans="1:7" ht="15">
      <c r="A48" s="1"/>
      <c r="B48" s="2"/>
      <c r="C48" s="1"/>
      <c r="D48" s="17"/>
      <c r="E48" s="21"/>
      <c r="F48" s="17"/>
      <c r="G48" s="21"/>
    </row>
    <row r="49" spans="1:7" ht="15">
      <c r="A49" s="1"/>
      <c r="B49" s="2" t="s">
        <v>82</v>
      </c>
      <c r="C49" s="1" t="s">
        <v>83</v>
      </c>
      <c r="D49" s="15">
        <v>0</v>
      </c>
      <c r="E49" s="16">
        <v>0</v>
      </c>
      <c r="F49" s="15">
        <v>0</v>
      </c>
      <c r="G49" s="16">
        <v>0</v>
      </c>
    </row>
    <row r="50" spans="1:7" ht="15">
      <c r="A50" s="1"/>
      <c r="B50" s="2"/>
      <c r="C50" s="1"/>
      <c r="D50" s="22"/>
      <c r="E50" s="21"/>
      <c r="F50" s="17"/>
      <c r="G50" s="21"/>
    </row>
    <row r="51" spans="1:7" ht="15">
      <c r="A51" s="1"/>
      <c r="B51" s="2"/>
      <c r="C51" s="1"/>
      <c r="D51" s="22"/>
      <c r="E51" s="21"/>
      <c r="F51" s="17"/>
      <c r="G51" s="21"/>
    </row>
    <row r="52" spans="1:7" ht="15">
      <c r="A52" s="1"/>
      <c r="B52" s="2"/>
      <c r="C52" s="1"/>
      <c r="D52" s="1"/>
      <c r="E52" s="23"/>
      <c r="F52" s="1"/>
      <c r="G52" s="23"/>
    </row>
    <row r="53" spans="1:7" ht="15.75" thickBot="1">
      <c r="A53" s="1"/>
      <c r="B53" s="2"/>
      <c r="C53" s="1"/>
      <c r="D53" s="1"/>
      <c r="E53" s="2"/>
      <c r="F53" s="1"/>
      <c r="G53" s="2"/>
    </row>
    <row r="54" spans="1:7" ht="15">
      <c r="A54" s="1"/>
      <c r="B54" s="2"/>
      <c r="C54" s="1"/>
      <c r="D54" s="71" t="s">
        <v>48</v>
      </c>
      <c r="E54" s="72"/>
      <c r="F54" s="73" t="s">
        <v>49</v>
      </c>
      <c r="G54" s="74"/>
    </row>
    <row r="55" spans="1:7" ht="15">
      <c r="A55" s="1"/>
      <c r="B55" s="2"/>
      <c r="C55" s="1"/>
      <c r="D55" s="4" t="s">
        <v>4</v>
      </c>
      <c r="E55" s="5" t="s">
        <v>50</v>
      </c>
      <c r="F55" s="5" t="s">
        <v>51</v>
      </c>
      <c r="G55" s="6" t="s">
        <v>50</v>
      </c>
    </row>
    <row r="56" spans="1:7" ht="15">
      <c r="A56" s="1"/>
      <c r="B56" s="2"/>
      <c r="C56" s="1"/>
      <c r="D56" s="7" t="s">
        <v>52</v>
      </c>
      <c r="E56" s="8" t="s">
        <v>53</v>
      </c>
      <c r="F56" s="8" t="s">
        <v>52</v>
      </c>
      <c r="G56" s="9" t="s">
        <v>52</v>
      </c>
    </row>
    <row r="57" spans="1:7" ht="15">
      <c r="A57" s="1"/>
      <c r="B57" s="2"/>
      <c r="C57" s="1"/>
      <c r="D57" s="7" t="s">
        <v>6</v>
      </c>
      <c r="E57" s="8" t="s">
        <v>54</v>
      </c>
      <c r="F57" s="8" t="s">
        <v>55</v>
      </c>
      <c r="G57" s="9" t="s">
        <v>54</v>
      </c>
    </row>
    <row r="58" spans="1:7" ht="15">
      <c r="A58" s="1"/>
      <c r="B58" s="2"/>
      <c r="C58" s="1"/>
      <c r="D58" s="7"/>
      <c r="E58" s="8" t="s">
        <v>6</v>
      </c>
      <c r="F58" s="8"/>
      <c r="G58" s="9" t="s">
        <v>56</v>
      </c>
    </row>
    <row r="59" spans="1:7" ht="15">
      <c r="A59" s="1"/>
      <c r="B59" s="2"/>
      <c r="C59" s="1"/>
      <c r="D59" s="59" t="str">
        <f>+D14</f>
        <v>30/6/2002</v>
      </c>
      <c r="E59" s="61" t="str">
        <f>+E14</f>
        <v>30/6/2001</v>
      </c>
      <c r="F59" s="63" t="str">
        <f>+F14</f>
        <v>30/6/2002</v>
      </c>
      <c r="G59" s="48" t="str">
        <f>+G14</f>
        <v>30/6/2001</v>
      </c>
    </row>
    <row r="60" spans="1:7" ht="15.75" thickBot="1">
      <c r="A60" s="1"/>
      <c r="B60" s="2"/>
      <c r="C60" s="1"/>
      <c r="D60" s="10" t="s">
        <v>8</v>
      </c>
      <c r="E60" s="11" t="s">
        <v>8</v>
      </c>
      <c r="F60" s="11" t="s">
        <v>8</v>
      </c>
      <c r="G60" s="12" t="s">
        <v>8</v>
      </c>
    </row>
    <row r="61" spans="1:7" ht="15">
      <c r="A61" s="1"/>
      <c r="B61" s="2"/>
      <c r="C61" s="1"/>
      <c r="D61" s="13"/>
      <c r="E61" s="14"/>
      <c r="F61" s="13"/>
      <c r="G61" s="14"/>
    </row>
    <row r="62" spans="1:7" ht="15">
      <c r="A62" s="1"/>
      <c r="B62" s="2" t="s">
        <v>84</v>
      </c>
      <c r="C62" s="1" t="s">
        <v>85</v>
      </c>
      <c r="D62" s="17">
        <f>+D44</f>
        <v>-674</v>
      </c>
      <c r="E62" s="17">
        <f>+E44</f>
        <v>-1196</v>
      </c>
      <c r="F62" s="17">
        <f>+F44</f>
        <v>-669</v>
      </c>
      <c r="G62" s="17">
        <f>+G44</f>
        <v>-2385</v>
      </c>
    </row>
    <row r="63" spans="1:7" ht="15">
      <c r="A63" s="1"/>
      <c r="B63" s="2"/>
      <c r="C63" s="1" t="s">
        <v>86</v>
      </c>
      <c r="D63" s="17"/>
      <c r="E63" s="21"/>
      <c r="F63" s="17"/>
      <c r="G63" s="21"/>
    </row>
    <row r="64" spans="1:7" ht="15">
      <c r="A64" s="1"/>
      <c r="B64" s="2"/>
      <c r="C64" s="1"/>
      <c r="D64" s="17"/>
      <c r="E64" s="21"/>
      <c r="F64" s="17"/>
      <c r="G64" s="21"/>
    </row>
    <row r="65" spans="1:7" ht="15">
      <c r="A65" s="1"/>
      <c r="B65" s="2" t="s">
        <v>87</v>
      </c>
      <c r="C65" s="1" t="s">
        <v>88</v>
      </c>
      <c r="D65" s="17"/>
      <c r="E65" s="21"/>
      <c r="F65" s="17"/>
      <c r="G65" s="21"/>
    </row>
    <row r="66" spans="1:7" ht="15">
      <c r="A66" s="1"/>
      <c r="B66" s="2"/>
      <c r="C66" s="1" t="s">
        <v>89</v>
      </c>
      <c r="D66" s="17"/>
      <c r="E66" s="21"/>
      <c r="F66" s="17"/>
      <c r="G66" s="21"/>
    </row>
    <row r="67" spans="1:7" ht="15">
      <c r="A67" s="1"/>
      <c r="B67" s="2"/>
      <c r="C67" s="1" t="s">
        <v>90</v>
      </c>
      <c r="D67" s="17"/>
      <c r="E67" s="21"/>
      <c r="F67" s="17"/>
      <c r="G67" s="21"/>
    </row>
    <row r="68" spans="1:7" ht="15">
      <c r="A68" s="1"/>
      <c r="B68" s="2"/>
      <c r="C68" s="1" t="s">
        <v>91</v>
      </c>
      <c r="D68" s="17"/>
      <c r="E68" s="21"/>
      <c r="F68" s="17"/>
      <c r="G68" s="21"/>
    </row>
    <row r="69" spans="1:7" ht="15">
      <c r="A69" s="1"/>
      <c r="B69" s="2"/>
      <c r="C69" s="1"/>
      <c r="D69" s="17"/>
      <c r="E69" s="21"/>
      <c r="F69" s="17"/>
      <c r="G69" s="21"/>
    </row>
    <row r="70" spans="1:7" ht="15">
      <c r="A70" s="1"/>
      <c r="B70" s="2" t="s">
        <v>92</v>
      </c>
      <c r="C70" s="1" t="s">
        <v>193</v>
      </c>
      <c r="D70" s="24">
        <f>+D62</f>
        <v>-674</v>
      </c>
      <c r="E70" s="24">
        <f>+E62</f>
        <v>-1196</v>
      </c>
      <c r="F70" s="24">
        <f>+F62</f>
        <v>-669</v>
      </c>
      <c r="G70" s="24">
        <f>+G62</f>
        <v>-2385</v>
      </c>
    </row>
    <row r="71" spans="1:7" ht="15.75" thickBot="1">
      <c r="A71" s="1"/>
      <c r="B71" s="2"/>
      <c r="C71" s="1" t="s">
        <v>93</v>
      </c>
      <c r="D71" s="25"/>
      <c r="E71" s="26"/>
      <c r="F71" s="25"/>
      <c r="G71" s="26"/>
    </row>
    <row r="72" spans="1:7" ht="15">
      <c r="A72" s="1"/>
      <c r="B72" s="2"/>
      <c r="C72" s="1"/>
      <c r="D72" s="17"/>
      <c r="E72" s="21"/>
      <c r="F72" s="17"/>
      <c r="G72" s="21"/>
    </row>
    <row r="73" spans="1:7" ht="15">
      <c r="A73" s="1">
        <v>3</v>
      </c>
      <c r="B73" s="1" t="s">
        <v>94</v>
      </c>
      <c r="C73" s="1"/>
      <c r="D73" s="17"/>
      <c r="E73" s="21"/>
      <c r="F73" s="17"/>
      <c r="G73" s="21"/>
    </row>
    <row r="74" spans="1:7" ht="15">
      <c r="A74" s="1"/>
      <c r="B74" s="1" t="s">
        <v>95</v>
      </c>
      <c r="C74" s="1"/>
      <c r="D74" s="17"/>
      <c r="E74" s="21"/>
      <c r="F74" s="17"/>
      <c r="G74" s="21"/>
    </row>
    <row r="75" spans="1:7" ht="15">
      <c r="A75" s="1"/>
      <c r="B75" s="1" t="s">
        <v>96</v>
      </c>
      <c r="C75" s="1"/>
      <c r="D75" s="17"/>
      <c r="E75" s="21"/>
      <c r="F75" s="17"/>
      <c r="G75" s="21"/>
    </row>
    <row r="76" spans="1:7" ht="15">
      <c r="A76" s="1"/>
      <c r="B76" s="2"/>
      <c r="C76" s="1"/>
      <c r="D76" s="17"/>
      <c r="E76" s="21"/>
      <c r="F76" s="17"/>
      <c r="G76" s="21"/>
    </row>
    <row r="77" spans="1:7" ht="15.75" thickBot="1">
      <c r="A77" s="1"/>
      <c r="B77" s="2"/>
      <c r="C77" s="1" t="s">
        <v>97</v>
      </c>
      <c r="D77" s="27">
        <f>+D70*100000/D79</f>
        <v>-1.375369860218345</v>
      </c>
      <c r="E77" s="27">
        <f>+E70*100000/E79</f>
        <v>-2.4405672890521375</v>
      </c>
      <c r="F77" s="27">
        <f>+F70*100000/F79</f>
        <v>-1.3651668197122742</v>
      </c>
      <c r="G77" s="27">
        <f>+G70*100000/G79</f>
        <v>-4.866850321395776</v>
      </c>
    </row>
    <row r="78" spans="1:7" ht="15">
      <c r="A78" s="1"/>
      <c r="B78" s="2"/>
      <c r="C78" s="1"/>
      <c r="D78" s="28"/>
      <c r="E78" s="21"/>
      <c r="F78" s="28"/>
      <c r="G78" s="18"/>
    </row>
    <row r="79" spans="1:7" ht="15">
      <c r="A79" s="1"/>
      <c r="B79" s="2"/>
      <c r="C79" s="1" t="s">
        <v>98</v>
      </c>
      <c r="D79" s="21">
        <v>49005000</v>
      </c>
      <c r="E79" s="21">
        <v>49005000</v>
      </c>
      <c r="F79" s="21">
        <v>49005000</v>
      </c>
      <c r="G79" s="21">
        <v>49005000</v>
      </c>
    </row>
    <row r="80" spans="1:7" ht="15">
      <c r="A80" s="1"/>
      <c r="B80" s="2"/>
      <c r="C80" s="1"/>
      <c r="D80" s="21"/>
      <c r="E80" s="21"/>
      <c r="F80" s="21"/>
      <c r="G80" s="21"/>
    </row>
    <row r="81" spans="1:7" ht="15">
      <c r="A81" s="1"/>
      <c r="B81" s="2"/>
      <c r="C81" s="1"/>
      <c r="D81" s="17"/>
      <c r="E81" s="21"/>
      <c r="F81" s="17"/>
      <c r="G81" s="18"/>
    </row>
    <row r="82" spans="1:7" ht="15.75" thickBot="1">
      <c r="A82" s="1"/>
      <c r="B82" s="2"/>
      <c r="C82" s="1" t="s">
        <v>194</v>
      </c>
      <c r="D82" s="29" t="s">
        <v>99</v>
      </c>
      <c r="E82" s="29" t="s">
        <v>99</v>
      </c>
      <c r="F82" s="29" t="s">
        <v>99</v>
      </c>
      <c r="G82" s="29" t="s">
        <v>99</v>
      </c>
    </row>
    <row r="83" spans="1:7" ht="15">
      <c r="A83" s="1"/>
      <c r="B83" s="2"/>
      <c r="C83" s="1"/>
      <c r="D83" s="22"/>
      <c r="E83" s="21"/>
      <c r="F83" s="22"/>
      <c r="G83" s="18"/>
    </row>
    <row r="84" spans="1:7" ht="15">
      <c r="A84" s="1"/>
      <c r="B84" s="2"/>
      <c r="C84" s="1"/>
      <c r="D84" s="22"/>
      <c r="E84" s="21"/>
      <c r="F84" s="22"/>
      <c r="G84" s="21"/>
    </row>
    <row r="85" spans="1:7" ht="15">
      <c r="A85" s="1"/>
      <c r="B85" s="2"/>
      <c r="C85" s="1"/>
      <c r="D85" s="22"/>
      <c r="E85" s="21"/>
      <c r="F85" s="22"/>
      <c r="G85" s="18"/>
    </row>
    <row r="86" spans="1:7" ht="15">
      <c r="A86" s="1"/>
      <c r="B86" s="2"/>
      <c r="C86" s="1"/>
      <c r="D86" s="30"/>
      <c r="E86" s="2"/>
      <c r="F86" s="1"/>
      <c r="G86" s="31"/>
    </row>
    <row r="87" spans="1:7" ht="15">
      <c r="A87" s="1"/>
      <c r="B87" s="2"/>
      <c r="C87" s="32" t="s">
        <v>100</v>
      </c>
      <c r="D87" s="1"/>
      <c r="E87" s="2"/>
      <c r="F87" s="1"/>
      <c r="G87" s="31"/>
    </row>
    <row r="88" spans="1:7" ht="15">
      <c r="A88" s="1"/>
      <c r="B88" s="2"/>
      <c r="C88" s="1" t="s">
        <v>101</v>
      </c>
      <c r="D88" s="1"/>
      <c r="E88" s="2"/>
      <c r="F88" s="1"/>
      <c r="G88" s="31"/>
    </row>
    <row r="89" spans="1:7" ht="15">
      <c r="A89" s="1"/>
      <c r="B89" s="2"/>
      <c r="C89" s="1" t="s">
        <v>102</v>
      </c>
      <c r="D89" s="1"/>
      <c r="E89" s="2"/>
      <c r="F89" s="1"/>
      <c r="G89" s="31"/>
    </row>
    <row r="90" spans="1:7" ht="15">
      <c r="A90" s="1"/>
      <c r="B90" s="2"/>
      <c r="C90" s="1"/>
      <c r="D90" s="1"/>
      <c r="E90" s="2"/>
      <c r="F90" s="1"/>
      <c r="G90" s="31"/>
    </row>
    <row r="91" spans="1:7" ht="15">
      <c r="A91" s="1"/>
      <c r="B91" s="2"/>
      <c r="C91" s="1"/>
      <c r="D91" s="1"/>
      <c r="E91" s="2"/>
      <c r="F91" s="1"/>
      <c r="G91" s="31"/>
    </row>
    <row r="92" spans="1:7" ht="15">
      <c r="A92" s="1"/>
      <c r="B92" s="2"/>
      <c r="C92" s="1"/>
      <c r="D92" s="1"/>
      <c r="E92" s="2"/>
      <c r="F92" s="1"/>
      <c r="G92" s="31"/>
    </row>
    <row r="93" spans="1:7" ht="15">
      <c r="A93" s="1"/>
      <c r="B93" s="2"/>
      <c r="C93" s="1"/>
      <c r="D93" s="1"/>
      <c r="E93" s="2"/>
      <c r="F93" s="1"/>
      <c r="G93" s="31"/>
    </row>
    <row r="94" spans="1:7" ht="15">
      <c r="A94" s="58"/>
      <c r="B94" s="58"/>
      <c r="C94" s="58"/>
      <c r="D94" s="58"/>
      <c r="E94" s="58"/>
      <c r="F94" s="58"/>
      <c r="G94" s="58"/>
    </row>
    <row r="95" spans="1:7" ht="15">
      <c r="A95" s="58"/>
      <c r="B95" s="58"/>
      <c r="C95" s="58"/>
      <c r="D95" s="58"/>
      <c r="E95" s="58"/>
      <c r="F95" s="58"/>
      <c r="G95" s="58"/>
    </row>
    <row r="96" spans="1:7" ht="15">
      <c r="A96" s="58"/>
      <c r="B96" s="58"/>
      <c r="C96" s="58"/>
      <c r="D96" s="58"/>
      <c r="E96" s="58"/>
      <c r="F96" s="58"/>
      <c r="G96" s="58"/>
    </row>
    <row r="97" spans="1:7" ht="15">
      <c r="A97" s="58"/>
      <c r="B97" s="58"/>
      <c r="C97" s="58"/>
      <c r="D97" s="58"/>
      <c r="E97" s="58"/>
      <c r="F97" s="58"/>
      <c r="G97" s="58"/>
    </row>
  </sheetData>
  <mergeCells count="4">
    <mergeCell ref="D9:E9"/>
    <mergeCell ref="F9:G9"/>
    <mergeCell ref="D54:E54"/>
    <mergeCell ref="F54:G54"/>
  </mergeCells>
  <printOptions/>
  <pageMargins left="0.25" right="0.25" top="0.5" bottom="0.5" header="0.25" footer="0.25"/>
  <pageSetup horizontalDpi="1200" verticalDpi="12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08"/>
  <sheetViews>
    <sheetView workbookViewId="0" topLeftCell="A69">
      <selection activeCell="C82" sqref="C82"/>
    </sheetView>
  </sheetViews>
  <sheetFormatPr defaultColWidth="8.88671875" defaultRowHeight="15"/>
  <cols>
    <col min="1" max="3" width="2.3359375" style="0" customWidth="1"/>
    <col min="4" max="4" width="45.77734375" style="0" customWidth="1"/>
    <col min="5" max="6" width="6.77734375" style="0" customWidth="1"/>
    <col min="7" max="7" width="9.6640625" style="0" customWidth="1"/>
  </cols>
  <sheetData>
    <row r="2" spans="1:8" ht="12.75" customHeight="1">
      <c r="A2" s="33" t="s">
        <v>103</v>
      </c>
      <c r="B2" s="1"/>
      <c r="C2" s="1"/>
      <c r="D2" s="1"/>
      <c r="E2" s="1"/>
      <c r="F2" s="1"/>
      <c r="G2" s="1"/>
      <c r="H2" s="58"/>
    </row>
    <row r="3" spans="1:8" ht="12.75" customHeight="1">
      <c r="A3" s="2"/>
      <c r="B3" s="1"/>
      <c r="C3" s="1"/>
      <c r="D3" s="1"/>
      <c r="E3" s="1"/>
      <c r="F3" s="1"/>
      <c r="G3" s="1"/>
      <c r="H3" s="58"/>
    </row>
    <row r="4" spans="1:8" ht="12.75" customHeight="1">
      <c r="A4" s="2" t="s">
        <v>104</v>
      </c>
      <c r="B4" s="3" t="s">
        <v>105</v>
      </c>
      <c r="C4" s="1"/>
      <c r="D4" s="1"/>
      <c r="E4" s="1"/>
      <c r="F4" s="1"/>
      <c r="G4" s="1"/>
      <c r="H4" s="58"/>
    </row>
    <row r="5" spans="1:8" ht="12.75" customHeight="1">
      <c r="A5" s="2"/>
      <c r="B5" s="1"/>
      <c r="C5" s="1" t="s">
        <v>106</v>
      </c>
      <c r="D5" s="1"/>
      <c r="E5" s="1"/>
      <c r="F5" s="1"/>
      <c r="G5" s="1"/>
      <c r="H5" s="58"/>
    </row>
    <row r="6" spans="1:8" ht="12.75" customHeight="1">
      <c r="A6" s="2"/>
      <c r="B6" s="1"/>
      <c r="C6" s="1" t="s">
        <v>107</v>
      </c>
      <c r="D6" s="1"/>
      <c r="E6" s="1"/>
      <c r="F6" s="1"/>
      <c r="G6" s="1"/>
      <c r="H6" s="58"/>
    </row>
    <row r="7" spans="1:8" ht="12.75" customHeight="1">
      <c r="A7" s="2"/>
      <c r="B7" s="1"/>
      <c r="C7" s="1"/>
      <c r="D7" s="1"/>
      <c r="E7" s="1"/>
      <c r="F7" s="1"/>
      <c r="G7" s="1"/>
      <c r="H7" s="58"/>
    </row>
    <row r="8" spans="1:8" ht="12.75" customHeight="1">
      <c r="A8" s="2">
        <v>2</v>
      </c>
      <c r="B8" s="3" t="s">
        <v>108</v>
      </c>
      <c r="C8" s="1"/>
      <c r="D8" s="1"/>
      <c r="E8" s="1"/>
      <c r="F8" s="1"/>
      <c r="G8" s="1"/>
      <c r="H8" s="58"/>
    </row>
    <row r="9" spans="1:8" ht="12.75" customHeight="1">
      <c r="A9" s="2"/>
      <c r="B9" s="3"/>
      <c r="C9" s="1" t="s">
        <v>109</v>
      </c>
      <c r="D9" s="1"/>
      <c r="E9" s="1"/>
      <c r="F9" s="1"/>
      <c r="G9" s="1"/>
      <c r="H9" s="58"/>
    </row>
    <row r="10" spans="1:8" ht="12.75" customHeight="1">
      <c r="A10" s="2"/>
      <c r="B10" s="1"/>
      <c r="C10" s="1"/>
      <c r="D10" s="1"/>
      <c r="E10" s="22"/>
      <c r="F10" s="30"/>
      <c r="G10" s="30"/>
      <c r="H10" s="58"/>
    </row>
    <row r="11" spans="1:8" ht="12.75" customHeight="1">
      <c r="A11" s="2">
        <v>3</v>
      </c>
      <c r="B11" s="3" t="s">
        <v>110</v>
      </c>
      <c r="C11" s="1"/>
      <c r="D11" s="1"/>
      <c r="E11" s="1"/>
      <c r="F11" s="1"/>
      <c r="G11" s="1"/>
      <c r="H11" s="58"/>
    </row>
    <row r="12" spans="1:8" ht="12.75" customHeight="1">
      <c r="A12" s="2"/>
      <c r="B12" s="1"/>
      <c r="C12" s="1" t="s">
        <v>111</v>
      </c>
      <c r="D12" s="1"/>
      <c r="E12" s="1"/>
      <c r="F12" s="1"/>
      <c r="G12" s="1"/>
      <c r="H12" s="58"/>
    </row>
    <row r="13" spans="1:8" ht="12.75" customHeight="1">
      <c r="A13" s="2"/>
      <c r="B13" s="1"/>
      <c r="C13" s="1"/>
      <c r="D13" s="1"/>
      <c r="E13" s="1"/>
      <c r="F13" s="1"/>
      <c r="G13" s="1"/>
      <c r="H13" s="58"/>
    </row>
    <row r="14" spans="1:8" ht="12.75" customHeight="1">
      <c r="A14" s="2">
        <v>4</v>
      </c>
      <c r="B14" s="3" t="s">
        <v>112</v>
      </c>
      <c r="C14" s="1"/>
      <c r="D14" s="1"/>
      <c r="E14" s="1"/>
      <c r="F14" s="1"/>
      <c r="G14" s="1"/>
      <c r="H14" s="58"/>
    </row>
    <row r="15" spans="1:8" ht="12.75" customHeight="1">
      <c r="A15" s="2"/>
      <c r="B15" s="1"/>
      <c r="C15" s="1" t="s">
        <v>113</v>
      </c>
      <c r="D15" s="1"/>
      <c r="E15" s="1"/>
      <c r="F15" s="1"/>
      <c r="G15" s="1"/>
      <c r="H15" s="58"/>
    </row>
    <row r="16" spans="1:8" ht="12.75" customHeight="1">
      <c r="A16" s="2"/>
      <c r="B16" s="1"/>
      <c r="C16" s="1" t="s">
        <v>114</v>
      </c>
      <c r="D16" s="1"/>
      <c r="E16" s="1"/>
      <c r="F16" s="1"/>
      <c r="G16" s="1"/>
      <c r="H16" s="58"/>
    </row>
    <row r="17" spans="1:8" ht="12.75" customHeight="1">
      <c r="A17" s="2"/>
      <c r="B17" s="1"/>
      <c r="C17" s="1"/>
      <c r="D17" s="1"/>
      <c r="E17" s="1"/>
      <c r="F17" s="1"/>
      <c r="G17" s="1"/>
      <c r="H17" s="58"/>
    </row>
    <row r="18" spans="1:8" ht="12.75" customHeight="1">
      <c r="A18" s="2">
        <v>5</v>
      </c>
      <c r="B18" s="3" t="s">
        <v>115</v>
      </c>
      <c r="C18" s="1"/>
      <c r="D18" s="1"/>
      <c r="E18" s="1"/>
      <c r="F18" s="1"/>
      <c r="G18" s="1"/>
      <c r="H18" s="58"/>
    </row>
    <row r="19" spans="1:8" ht="12.75" customHeight="1">
      <c r="A19" s="2"/>
      <c r="B19" s="1"/>
      <c r="C19" s="1" t="s">
        <v>116</v>
      </c>
      <c r="D19" s="1"/>
      <c r="E19" s="1"/>
      <c r="F19" s="1"/>
      <c r="G19" s="1"/>
      <c r="H19" s="58"/>
    </row>
    <row r="20" spans="1:8" ht="12.75" customHeight="1">
      <c r="A20" s="2"/>
      <c r="B20" s="1"/>
      <c r="C20" s="1"/>
      <c r="D20" s="1"/>
      <c r="E20" s="1"/>
      <c r="F20" s="1"/>
      <c r="G20" s="1"/>
      <c r="H20" s="58"/>
    </row>
    <row r="21" spans="1:8" ht="12.75" customHeight="1">
      <c r="A21" s="2">
        <v>6</v>
      </c>
      <c r="B21" s="3" t="s">
        <v>117</v>
      </c>
      <c r="C21" s="1"/>
      <c r="D21" s="1"/>
      <c r="E21" s="1"/>
      <c r="F21" s="1"/>
      <c r="G21" s="1"/>
      <c r="H21" s="58"/>
    </row>
    <row r="22" spans="1:8" ht="12.75" customHeight="1">
      <c r="A22" s="2"/>
      <c r="B22" s="1"/>
      <c r="C22" s="1" t="s">
        <v>118</v>
      </c>
      <c r="D22" s="1"/>
      <c r="E22" s="1"/>
      <c r="F22" s="1"/>
      <c r="G22" s="1"/>
      <c r="H22" s="58"/>
    </row>
    <row r="23" spans="1:8" ht="12.75" customHeight="1">
      <c r="A23" s="2"/>
      <c r="B23" s="1"/>
      <c r="C23" s="1"/>
      <c r="D23" s="1"/>
      <c r="E23" s="1"/>
      <c r="F23" s="1"/>
      <c r="G23" s="1"/>
      <c r="H23" s="58"/>
    </row>
    <row r="24" spans="1:8" ht="12.75" customHeight="1">
      <c r="A24" s="2">
        <v>7</v>
      </c>
      <c r="B24" s="3" t="s">
        <v>119</v>
      </c>
      <c r="C24" s="1"/>
      <c r="D24" s="1"/>
      <c r="E24" s="1"/>
      <c r="F24" s="1"/>
      <c r="G24" s="1"/>
      <c r="H24" s="58"/>
    </row>
    <row r="25" spans="1:8" ht="12.75" customHeight="1">
      <c r="A25" s="2"/>
      <c r="B25" s="1"/>
      <c r="C25" s="1" t="s">
        <v>120</v>
      </c>
      <c r="D25" s="1"/>
      <c r="E25" s="1"/>
      <c r="F25" s="1"/>
      <c r="G25" s="1"/>
      <c r="H25" s="58"/>
    </row>
    <row r="26" spans="1:8" ht="12.75" customHeight="1">
      <c r="A26" s="2"/>
      <c r="B26" s="1"/>
      <c r="C26" s="1" t="s">
        <v>121</v>
      </c>
      <c r="D26" s="1"/>
      <c r="E26" s="1"/>
      <c r="F26" s="1"/>
      <c r="G26" s="1"/>
      <c r="H26" s="58"/>
    </row>
    <row r="27" spans="1:8" ht="12.75" customHeight="1">
      <c r="A27" s="2"/>
      <c r="B27" s="1"/>
      <c r="C27" s="1"/>
      <c r="D27" s="1"/>
      <c r="E27" s="1"/>
      <c r="F27" s="1"/>
      <c r="G27" s="1"/>
      <c r="H27" s="58"/>
    </row>
    <row r="28" spans="1:8" ht="12.75" customHeight="1">
      <c r="A28" s="2">
        <v>8</v>
      </c>
      <c r="B28" s="3" t="s">
        <v>122</v>
      </c>
      <c r="C28" s="1"/>
      <c r="D28" s="1"/>
      <c r="E28" s="1"/>
      <c r="F28" s="1"/>
      <c r="G28" s="1"/>
      <c r="H28" s="58"/>
    </row>
    <row r="29" spans="1:8" ht="12.75" customHeight="1">
      <c r="A29" s="2"/>
      <c r="B29" s="1"/>
      <c r="C29" s="1" t="s">
        <v>123</v>
      </c>
      <c r="D29" s="1"/>
      <c r="E29" s="1"/>
      <c r="F29" s="1"/>
      <c r="G29" s="1"/>
      <c r="H29" s="58"/>
    </row>
    <row r="30" spans="1:8" ht="12.75" customHeight="1">
      <c r="A30" s="2"/>
      <c r="B30" s="1"/>
      <c r="C30" s="1"/>
      <c r="D30" s="1"/>
      <c r="E30" s="1"/>
      <c r="F30" s="1"/>
      <c r="G30" s="1"/>
      <c r="H30" s="58"/>
    </row>
    <row r="31" spans="1:8" ht="12.75" customHeight="1">
      <c r="A31" s="34">
        <v>9</v>
      </c>
      <c r="B31" s="3" t="s">
        <v>124</v>
      </c>
      <c r="C31" s="1"/>
      <c r="D31" s="1"/>
      <c r="E31" s="1"/>
      <c r="F31" s="1"/>
      <c r="G31" s="1"/>
      <c r="H31" s="58"/>
    </row>
    <row r="32" spans="1:8" ht="12.75" customHeight="1">
      <c r="A32" s="2"/>
      <c r="B32" s="1"/>
      <c r="C32" s="1" t="s">
        <v>125</v>
      </c>
      <c r="D32" s="1"/>
      <c r="E32" s="1"/>
      <c r="F32" s="1"/>
      <c r="G32" s="1"/>
      <c r="H32" s="58"/>
    </row>
    <row r="33" spans="1:8" ht="12.75" customHeight="1">
      <c r="A33" s="2"/>
      <c r="B33" s="1"/>
      <c r="C33" s="1" t="s">
        <v>126</v>
      </c>
      <c r="D33" s="1"/>
      <c r="E33" s="1"/>
      <c r="F33" s="1"/>
      <c r="G33" s="1"/>
      <c r="H33" s="58"/>
    </row>
    <row r="34" spans="1:8" ht="12.75" customHeight="1">
      <c r="A34" s="34"/>
      <c r="B34" s="3"/>
      <c r="C34" s="1"/>
      <c r="D34" s="1"/>
      <c r="E34" s="1"/>
      <c r="F34" s="1"/>
      <c r="G34" s="1"/>
      <c r="H34" s="58"/>
    </row>
    <row r="35" spans="1:8" ht="12.75" customHeight="1">
      <c r="A35" s="34" t="s">
        <v>127</v>
      </c>
      <c r="B35" s="3" t="s">
        <v>128</v>
      </c>
      <c r="C35" s="1"/>
      <c r="D35" s="1"/>
      <c r="E35" s="1"/>
      <c r="F35" s="1"/>
      <c r="G35" s="1"/>
      <c r="H35" s="58"/>
    </row>
    <row r="36" spans="1:8" ht="12.75" customHeight="1">
      <c r="A36" s="1"/>
      <c r="B36" s="1"/>
      <c r="C36" s="1" t="s">
        <v>129</v>
      </c>
      <c r="D36" s="1"/>
      <c r="E36" s="1"/>
      <c r="F36" s="1"/>
      <c r="G36" s="1"/>
      <c r="H36" s="58"/>
    </row>
    <row r="37" spans="1:8" ht="12.75" customHeight="1">
      <c r="A37" s="2"/>
      <c r="B37" s="1"/>
      <c r="C37" s="1"/>
      <c r="D37" s="1"/>
      <c r="E37" s="1"/>
      <c r="F37" s="35"/>
      <c r="G37" s="67" t="s">
        <v>130</v>
      </c>
      <c r="H37" s="58"/>
    </row>
    <row r="38" spans="1:8" ht="12.75" customHeight="1">
      <c r="A38" s="2"/>
      <c r="B38" s="1"/>
      <c r="C38" s="1"/>
      <c r="D38" s="1"/>
      <c r="E38" s="1"/>
      <c r="F38" s="35"/>
      <c r="G38" s="64">
        <v>37437</v>
      </c>
      <c r="H38" s="58"/>
    </row>
    <row r="39" spans="1:8" ht="12.75" customHeight="1">
      <c r="A39" s="2"/>
      <c r="B39" s="1"/>
      <c r="C39" s="1"/>
      <c r="D39" s="1"/>
      <c r="E39" s="1"/>
      <c r="F39" s="35"/>
      <c r="G39" s="35" t="s">
        <v>8</v>
      </c>
      <c r="H39" s="58"/>
    </row>
    <row r="40" spans="1:8" ht="12.75" customHeight="1">
      <c r="A40" s="2"/>
      <c r="B40" s="1"/>
      <c r="C40" s="1" t="s">
        <v>59</v>
      </c>
      <c r="D40" s="3" t="s">
        <v>131</v>
      </c>
      <c r="E40" s="1"/>
      <c r="F40" s="1"/>
      <c r="G40" s="1"/>
      <c r="H40" s="58"/>
    </row>
    <row r="41" spans="1:8" ht="12.75" customHeight="1">
      <c r="A41" s="2"/>
      <c r="B41" s="1"/>
      <c r="C41" s="1"/>
      <c r="D41" s="1" t="s">
        <v>132</v>
      </c>
      <c r="E41" s="1"/>
      <c r="F41" s="30"/>
      <c r="G41" s="30">
        <v>2904</v>
      </c>
      <c r="H41" s="58"/>
    </row>
    <row r="42" spans="1:8" ht="12.75" customHeight="1">
      <c r="A42" s="2"/>
      <c r="B42" s="1"/>
      <c r="C42" s="1"/>
      <c r="D42" s="1" t="s">
        <v>133</v>
      </c>
      <c r="E42" s="1"/>
      <c r="F42" s="30"/>
      <c r="G42" s="30">
        <v>1140</v>
      </c>
      <c r="H42" s="58"/>
    </row>
    <row r="43" spans="1:8" ht="12.75" customHeight="1">
      <c r="A43" s="2"/>
      <c r="B43" s="1"/>
      <c r="C43" s="1"/>
      <c r="D43" s="1" t="s">
        <v>134</v>
      </c>
      <c r="E43" s="1"/>
      <c r="F43" s="30"/>
      <c r="G43" s="30">
        <v>7350</v>
      </c>
      <c r="H43" s="58"/>
    </row>
    <row r="44" spans="1:8" ht="12.75" customHeight="1">
      <c r="A44" s="2"/>
      <c r="B44" s="1"/>
      <c r="C44" s="1"/>
      <c r="D44" s="1" t="s">
        <v>135</v>
      </c>
      <c r="E44" s="1"/>
      <c r="F44" s="30"/>
      <c r="G44" s="30">
        <v>10579</v>
      </c>
      <c r="H44" s="58"/>
    </row>
    <row r="45" spans="1:8" ht="12.75" customHeight="1" thickBot="1">
      <c r="A45" s="2"/>
      <c r="B45" s="1"/>
      <c r="C45" s="1"/>
      <c r="D45" s="1"/>
      <c r="E45" s="1"/>
      <c r="F45" s="22"/>
      <c r="G45" s="36">
        <f>SUM(G41:G44)</f>
        <v>21973</v>
      </c>
      <c r="H45" s="58"/>
    </row>
    <row r="46" spans="1:8" ht="12.75" customHeight="1">
      <c r="A46" s="2"/>
      <c r="B46" s="1"/>
      <c r="C46" s="1" t="s">
        <v>61</v>
      </c>
      <c r="D46" s="3" t="s">
        <v>136</v>
      </c>
      <c r="E46" s="1"/>
      <c r="F46" s="30"/>
      <c r="G46" s="1"/>
      <c r="H46" s="58"/>
    </row>
    <row r="47" spans="1:8" ht="12.75" customHeight="1">
      <c r="A47" s="2"/>
      <c r="B47" s="1"/>
      <c r="C47" s="1"/>
      <c r="D47" s="1" t="s">
        <v>132</v>
      </c>
      <c r="E47" s="1"/>
      <c r="F47" s="22"/>
      <c r="G47" s="30">
        <v>8872</v>
      </c>
      <c r="H47" s="58"/>
    </row>
    <row r="48" spans="1:8" ht="12.75" customHeight="1">
      <c r="A48" s="2"/>
      <c r="B48" s="1"/>
      <c r="C48" s="1"/>
      <c r="D48" s="1" t="s">
        <v>137</v>
      </c>
      <c r="E48" s="1"/>
      <c r="F48" s="22"/>
      <c r="G48" s="30">
        <v>1318</v>
      </c>
      <c r="H48" s="58"/>
    </row>
    <row r="49" spans="1:8" ht="12.75" customHeight="1" thickBot="1">
      <c r="A49" s="2"/>
      <c r="B49" s="1"/>
      <c r="C49" s="1"/>
      <c r="D49" s="1"/>
      <c r="E49" s="1"/>
      <c r="F49" s="22"/>
      <c r="G49" s="36">
        <f>SUM(G47:G48)</f>
        <v>10190</v>
      </c>
      <c r="H49" s="58"/>
    </row>
    <row r="50" spans="1:8" ht="12.75" customHeight="1">
      <c r="A50" s="2"/>
      <c r="B50" s="1"/>
      <c r="C50" s="1"/>
      <c r="D50" s="1"/>
      <c r="E50" s="1"/>
      <c r="F50" s="22"/>
      <c r="G50" s="22"/>
      <c r="H50" s="58"/>
    </row>
    <row r="51" spans="1:8" ht="12.75" customHeight="1">
      <c r="A51" s="2"/>
      <c r="B51" s="1"/>
      <c r="C51" s="1" t="s">
        <v>138</v>
      </c>
      <c r="D51" s="1"/>
      <c r="E51" s="1"/>
      <c r="F51" s="22"/>
      <c r="G51" s="22"/>
      <c r="H51" s="58"/>
    </row>
    <row r="52" spans="1:8" ht="12.75" customHeight="1">
      <c r="A52" s="2"/>
      <c r="B52" s="1"/>
      <c r="C52" s="1"/>
      <c r="D52" s="1"/>
      <c r="E52" s="1"/>
      <c r="F52" s="1"/>
      <c r="G52" s="1"/>
      <c r="H52" s="58"/>
    </row>
    <row r="53" spans="1:8" ht="12.75" customHeight="1">
      <c r="A53" s="34" t="s">
        <v>139</v>
      </c>
      <c r="B53" s="3" t="s">
        <v>140</v>
      </c>
      <c r="C53" s="1"/>
      <c r="D53" s="1"/>
      <c r="E53" s="1"/>
      <c r="F53" s="1"/>
      <c r="G53" s="1"/>
      <c r="H53" s="58"/>
    </row>
    <row r="54" spans="1:8" ht="12.75" customHeight="1">
      <c r="A54" s="2"/>
      <c r="B54" s="1"/>
      <c r="C54" s="1" t="s">
        <v>141</v>
      </c>
      <c r="D54" s="1"/>
      <c r="E54" s="1"/>
      <c r="F54" s="1"/>
      <c r="G54" s="1"/>
      <c r="H54" s="58"/>
    </row>
    <row r="55" spans="1:8" ht="12.75" customHeight="1">
      <c r="A55" s="2"/>
      <c r="B55" s="1"/>
      <c r="C55" s="1"/>
      <c r="D55" s="1"/>
      <c r="E55" s="1"/>
      <c r="F55" s="1"/>
      <c r="G55" s="1"/>
      <c r="H55" s="58"/>
    </row>
    <row r="56" spans="1:8" ht="12.75" customHeight="1">
      <c r="A56" s="34" t="s">
        <v>142</v>
      </c>
      <c r="B56" s="3" t="s">
        <v>143</v>
      </c>
      <c r="C56" s="1"/>
      <c r="D56" s="1"/>
      <c r="E56" s="1"/>
      <c r="F56" s="1"/>
      <c r="G56" s="1"/>
      <c r="H56" s="58"/>
    </row>
    <row r="57" spans="1:8" ht="12.75" customHeight="1">
      <c r="A57" s="2"/>
      <c r="B57" s="1"/>
      <c r="C57" s="1" t="s">
        <v>144</v>
      </c>
      <c r="D57" s="1"/>
      <c r="E57" s="1"/>
      <c r="F57" s="1"/>
      <c r="G57" s="1"/>
      <c r="H57" s="58"/>
    </row>
    <row r="58" spans="1:8" ht="12.75" customHeight="1">
      <c r="A58" s="2"/>
      <c r="B58" s="1"/>
      <c r="C58" s="1" t="s">
        <v>145</v>
      </c>
      <c r="D58" s="1"/>
      <c r="E58" s="1"/>
      <c r="F58" s="1"/>
      <c r="G58" s="1"/>
      <c r="H58" s="58"/>
    </row>
    <row r="59" spans="1:8" ht="12.75" customHeight="1">
      <c r="A59" s="34"/>
      <c r="B59" s="3"/>
      <c r="C59" s="1"/>
      <c r="D59" s="1"/>
      <c r="E59" s="1"/>
      <c r="F59" s="1"/>
      <c r="G59" s="1"/>
      <c r="H59" s="58"/>
    </row>
    <row r="60" spans="1:8" ht="12.75" customHeight="1">
      <c r="A60" s="34" t="s">
        <v>146</v>
      </c>
      <c r="B60" s="3" t="s">
        <v>147</v>
      </c>
      <c r="C60" s="1"/>
      <c r="D60" s="1"/>
      <c r="E60" s="1"/>
      <c r="F60" s="1"/>
      <c r="G60" s="1"/>
      <c r="H60" s="58"/>
    </row>
    <row r="61" spans="1:8" ht="12.75" customHeight="1">
      <c r="A61" s="2"/>
      <c r="B61" s="1"/>
      <c r="C61" s="1" t="s">
        <v>148</v>
      </c>
      <c r="D61" s="1"/>
      <c r="E61" s="1"/>
      <c r="F61" s="1"/>
      <c r="G61" s="1"/>
      <c r="H61" s="58"/>
    </row>
    <row r="62" spans="1:8" ht="12.75" customHeight="1">
      <c r="A62" s="2"/>
      <c r="B62" s="1"/>
      <c r="C62" s="1"/>
      <c r="D62" s="1"/>
      <c r="E62" s="1"/>
      <c r="F62" s="1"/>
      <c r="G62" s="1"/>
      <c r="H62" s="58"/>
    </row>
    <row r="63" spans="1:8" ht="12.75" customHeight="1">
      <c r="A63" s="34" t="s">
        <v>149</v>
      </c>
      <c r="B63" s="3" t="s">
        <v>150</v>
      </c>
      <c r="C63" s="1"/>
      <c r="D63" s="1"/>
      <c r="E63" s="1"/>
      <c r="F63" s="1"/>
      <c r="G63" s="1"/>
      <c r="H63" s="58"/>
    </row>
    <row r="64" spans="1:8" ht="12.75" customHeight="1">
      <c r="A64" s="2"/>
      <c r="B64" s="1"/>
      <c r="C64" s="1" t="s">
        <v>151</v>
      </c>
      <c r="D64" s="1"/>
      <c r="E64" s="1"/>
      <c r="F64" s="1"/>
      <c r="G64" s="1"/>
      <c r="H64" s="58"/>
    </row>
    <row r="65" spans="1:8" ht="12.75" customHeight="1">
      <c r="A65" s="2"/>
      <c r="B65" s="1"/>
      <c r="C65" s="1"/>
      <c r="D65" s="35"/>
      <c r="E65" s="35"/>
      <c r="F65" s="35" t="s">
        <v>152</v>
      </c>
      <c r="G65" s="35"/>
      <c r="H65" s="58"/>
    </row>
    <row r="66" spans="1:8" ht="12.75" customHeight="1">
      <c r="A66" s="2"/>
      <c r="B66" s="1"/>
      <c r="C66" s="1"/>
      <c r="D66" s="35"/>
      <c r="E66" s="35"/>
      <c r="F66" s="35" t="s">
        <v>153</v>
      </c>
      <c r="G66" s="35" t="s">
        <v>154</v>
      </c>
      <c r="H66" s="58"/>
    </row>
    <row r="67" spans="1:8" ht="12.75" customHeight="1">
      <c r="A67" s="2"/>
      <c r="B67" s="1"/>
      <c r="C67" s="1"/>
      <c r="D67" s="37"/>
      <c r="E67" s="35" t="s">
        <v>155</v>
      </c>
      <c r="F67" s="35" t="s">
        <v>112</v>
      </c>
      <c r="G67" s="35" t="s">
        <v>156</v>
      </c>
      <c r="H67" s="58"/>
    </row>
    <row r="68" spans="1:8" ht="12.75" customHeight="1">
      <c r="A68" s="2"/>
      <c r="B68" s="1"/>
      <c r="C68" s="1"/>
      <c r="D68" s="37"/>
      <c r="E68" s="35" t="s">
        <v>8</v>
      </c>
      <c r="F68" s="35" t="s">
        <v>8</v>
      </c>
      <c r="G68" s="35" t="s">
        <v>8</v>
      </c>
      <c r="H68" s="58"/>
    </row>
    <row r="69" spans="1:8" ht="12.75" customHeight="1">
      <c r="A69" s="2"/>
      <c r="B69" s="1"/>
      <c r="C69" s="1"/>
      <c r="D69" s="13"/>
      <c r="E69" s="1"/>
      <c r="F69" s="1"/>
      <c r="G69" s="1"/>
      <c r="H69" s="58"/>
    </row>
    <row r="70" spans="1:8" ht="12.75" customHeight="1">
      <c r="A70" s="2"/>
      <c r="B70" s="1"/>
      <c r="C70" s="1" t="s">
        <v>157</v>
      </c>
      <c r="D70" s="22"/>
      <c r="E70" s="38">
        <v>9701</v>
      </c>
      <c r="F70" s="65">
        <f>-674+30</f>
        <v>-644</v>
      </c>
      <c r="G70" s="38">
        <v>80697</v>
      </c>
      <c r="H70" s="58"/>
    </row>
    <row r="71" spans="1:8" ht="12.75" customHeight="1">
      <c r="A71" s="2"/>
      <c r="B71" s="1"/>
      <c r="C71" s="1" t="s">
        <v>158</v>
      </c>
      <c r="D71" s="22"/>
      <c r="E71" s="38">
        <v>7</v>
      </c>
      <c r="F71" s="65">
        <v>-5</v>
      </c>
      <c r="G71" s="39">
        <v>178</v>
      </c>
      <c r="H71" s="58"/>
    </row>
    <row r="72" spans="1:8" ht="12.75" customHeight="1">
      <c r="A72" s="2"/>
      <c r="B72" s="1"/>
      <c r="C72" s="1" t="s">
        <v>159</v>
      </c>
      <c r="D72" s="22"/>
      <c r="E72" s="38">
        <v>60</v>
      </c>
      <c r="F72" s="65">
        <v>-20</v>
      </c>
      <c r="G72" s="38">
        <v>21</v>
      </c>
      <c r="H72" s="58"/>
    </row>
    <row r="73" spans="1:8" ht="12.75" customHeight="1">
      <c r="A73" s="2"/>
      <c r="B73" s="1"/>
      <c r="C73" s="1"/>
      <c r="D73" s="22"/>
      <c r="E73" s="1"/>
      <c r="F73" s="65"/>
      <c r="G73" s="38"/>
      <c r="H73" s="58"/>
    </row>
    <row r="74" spans="1:8" ht="12.75" customHeight="1" thickBot="1">
      <c r="A74" s="2"/>
      <c r="B74" s="1"/>
      <c r="C74" s="1"/>
      <c r="D74" s="22"/>
      <c r="E74" s="40">
        <f>SUM(E70:E72)</f>
        <v>9768</v>
      </c>
      <c r="F74" s="66">
        <f>SUM(F70:F72)</f>
        <v>-669</v>
      </c>
      <c r="G74" s="40">
        <f>SUM(G70:G72)</f>
        <v>80896</v>
      </c>
      <c r="H74" s="58"/>
    </row>
    <row r="75" spans="1:8" ht="12.75" customHeight="1">
      <c r="A75" s="2"/>
      <c r="B75" s="1"/>
      <c r="C75" s="1"/>
      <c r="D75" s="22"/>
      <c r="E75" s="41"/>
      <c r="F75" s="41"/>
      <c r="G75" s="41"/>
      <c r="H75" s="58"/>
    </row>
    <row r="76" spans="1:8" ht="12.75" customHeight="1">
      <c r="A76" s="2"/>
      <c r="B76" s="1"/>
      <c r="C76" s="1" t="s">
        <v>160</v>
      </c>
      <c r="D76" s="1"/>
      <c r="E76" s="1"/>
      <c r="F76" s="1"/>
      <c r="G76" s="1"/>
      <c r="H76" s="58"/>
    </row>
    <row r="77" spans="1:8" ht="12.75" customHeight="1">
      <c r="A77" s="2"/>
      <c r="B77" s="1"/>
      <c r="C77" s="1"/>
      <c r="D77" s="1"/>
      <c r="E77" s="1"/>
      <c r="F77" s="1"/>
      <c r="G77" s="1"/>
      <c r="H77" s="58"/>
    </row>
    <row r="78" spans="1:8" ht="12.75" customHeight="1">
      <c r="A78" s="34" t="s">
        <v>161</v>
      </c>
      <c r="B78" s="3" t="s">
        <v>162</v>
      </c>
      <c r="C78" s="1"/>
      <c r="D78" s="1"/>
      <c r="E78" s="1"/>
      <c r="F78" s="1"/>
      <c r="G78" s="1"/>
      <c r="H78" s="58"/>
    </row>
    <row r="79" spans="1:8" ht="12.75" customHeight="1">
      <c r="A79" s="34"/>
      <c r="B79" s="3" t="s">
        <v>163</v>
      </c>
      <c r="C79" s="1"/>
      <c r="D79" s="1"/>
      <c r="E79" s="1"/>
      <c r="F79" s="1"/>
      <c r="G79" s="1"/>
      <c r="H79" s="58"/>
    </row>
    <row r="80" spans="1:8" ht="12.75" customHeight="1">
      <c r="A80" s="34"/>
      <c r="B80" s="3"/>
      <c r="C80" s="1" t="s">
        <v>164</v>
      </c>
      <c r="D80" s="1"/>
      <c r="E80" s="1"/>
      <c r="F80" s="1"/>
      <c r="G80" s="1"/>
      <c r="H80" s="58"/>
    </row>
    <row r="81" spans="1:8" ht="12.75" customHeight="1">
      <c r="A81" s="34"/>
      <c r="B81" s="3"/>
      <c r="C81" s="1" t="s">
        <v>189</v>
      </c>
      <c r="D81" s="1"/>
      <c r="E81" s="1"/>
      <c r="F81" s="1"/>
      <c r="G81" s="1"/>
      <c r="H81" s="58"/>
    </row>
    <row r="82" spans="1:8" ht="12.75" customHeight="1">
      <c r="A82" s="34"/>
      <c r="B82" s="3"/>
      <c r="C82" s="1"/>
      <c r="D82" s="1"/>
      <c r="E82" s="1"/>
      <c r="F82" s="1"/>
      <c r="G82" s="1"/>
      <c r="H82" s="58"/>
    </row>
    <row r="83" spans="1:8" ht="12.75" customHeight="1">
      <c r="A83" s="34" t="s">
        <v>165</v>
      </c>
      <c r="B83" s="3" t="s">
        <v>166</v>
      </c>
      <c r="C83" s="1"/>
      <c r="D83" s="1"/>
      <c r="E83" s="1"/>
      <c r="F83" s="1"/>
      <c r="G83" s="1"/>
      <c r="H83" s="58"/>
    </row>
    <row r="84" spans="1:8" ht="12.75" customHeight="1">
      <c r="A84" s="34"/>
      <c r="B84" s="3"/>
      <c r="C84" s="1"/>
      <c r="D84" s="1"/>
      <c r="E84" s="1"/>
      <c r="F84" s="1"/>
      <c r="G84" s="1"/>
      <c r="H84" s="58"/>
    </row>
    <row r="85" spans="1:8" ht="12.75" customHeight="1">
      <c r="A85" s="34"/>
      <c r="B85" s="3"/>
      <c r="C85" s="1" t="s">
        <v>167</v>
      </c>
      <c r="D85" s="1"/>
      <c r="E85" s="1"/>
      <c r="F85" s="1"/>
      <c r="G85" s="1"/>
      <c r="H85" s="58"/>
    </row>
    <row r="86" spans="1:8" ht="12.75" customHeight="1">
      <c r="A86" s="34"/>
      <c r="B86" s="3"/>
      <c r="C86" s="1" t="s">
        <v>168</v>
      </c>
      <c r="D86" s="1"/>
      <c r="E86" s="1"/>
      <c r="F86" s="1"/>
      <c r="G86" s="1"/>
      <c r="H86" s="58"/>
    </row>
    <row r="87" spans="1:8" ht="12.75" customHeight="1">
      <c r="A87" s="34"/>
      <c r="B87" s="3"/>
      <c r="C87" s="1" t="s">
        <v>169</v>
      </c>
      <c r="D87" s="1"/>
      <c r="E87" s="1"/>
      <c r="F87" s="1"/>
      <c r="G87" s="1"/>
      <c r="H87" s="58"/>
    </row>
    <row r="88" spans="1:8" ht="12.75" customHeight="1">
      <c r="A88" s="34"/>
      <c r="B88" s="3"/>
      <c r="C88" s="1"/>
      <c r="D88" s="1"/>
      <c r="E88" s="1"/>
      <c r="F88" s="1"/>
      <c r="G88" s="1"/>
      <c r="H88" s="58"/>
    </row>
    <row r="89" spans="1:8" ht="12.75" customHeight="1">
      <c r="A89" s="34"/>
      <c r="B89" s="3"/>
      <c r="C89" s="1" t="s">
        <v>170</v>
      </c>
      <c r="D89" s="1"/>
      <c r="E89" s="1"/>
      <c r="F89" s="1"/>
      <c r="G89" s="1"/>
      <c r="H89" s="58"/>
    </row>
    <row r="90" spans="1:8" ht="12.75" customHeight="1">
      <c r="A90" s="34"/>
      <c r="B90" s="3"/>
      <c r="C90" s="1" t="s">
        <v>171</v>
      </c>
      <c r="D90" s="1"/>
      <c r="E90" s="1"/>
      <c r="F90" s="1"/>
      <c r="G90" s="1"/>
      <c r="H90" s="58"/>
    </row>
    <row r="91" spans="1:8" ht="12.75" customHeight="1">
      <c r="A91" s="34"/>
      <c r="B91" s="3"/>
      <c r="C91" s="1"/>
      <c r="D91" s="1"/>
      <c r="E91" s="1"/>
      <c r="F91" s="1"/>
      <c r="G91" s="1"/>
      <c r="H91" s="58"/>
    </row>
    <row r="92" spans="1:8" ht="12.75" customHeight="1">
      <c r="A92" s="34" t="s">
        <v>172</v>
      </c>
      <c r="B92" s="3" t="s">
        <v>173</v>
      </c>
      <c r="C92" s="1"/>
      <c r="D92" s="1"/>
      <c r="E92" s="1"/>
      <c r="F92" s="1"/>
      <c r="G92" s="1"/>
      <c r="H92" s="58"/>
    </row>
    <row r="93" spans="1:8" ht="12.75" customHeight="1">
      <c r="A93" s="34"/>
      <c r="B93" s="1"/>
      <c r="C93" s="1" t="s">
        <v>174</v>
      </c>
      <c r="D93" s="1"/>
      <c r="E93" s="1"/>
      <c r="F93" s="1"/>
      <c r="G93" s="1"/>
      <c r="H93" s="58"/>
    </row>
    <row r="94" spans="1:8" ht="12.75" customHeight="1">
      <c r="A94" s="34"/>
      <c r="B94" s="1"/>
      <c r="C94" s="1"/>
      <c r="D94" s="1"/>
      <c r="E94" s="1"/>
      <c r="F94" s="1"/>
      <c r="G94" s="1"/>
      <c r="H94" s="58"/>
    </row>
    <row r="95" spans="1:8" ht="12.75" customHeight="1">
      <c r="A95" s="34" t="s">
        <v>175</v>
      </c>
      <c r="B95" s="3" t="s">
        <v>176</v>
      </c>
      <c r="C95" s="1"/>
      <c r="D95" s="1"/>
      <c r="E95" s="1"/>
      <c r="F95" s="1"/>
      <c r="G95" s="1"/>
      <c r="H95" s="58"/>
    </row>
    <row r="96" spans="1:8" ht="12.75" customHeight="1">
      <c r="A96" s="34"/>
      <c r="B96" s="1"/>
      <c r="C96" s="1" t="s">
        <v>177</v>
      </c>
      <c r="D96" s="1"/>
      <c r="E96" s="1"/>
      <c r="F96" s="1"/>
      <c r="G96" s="1"/>
      <c r="H96" s="58"/>
    </row>
    <row r="97" spans="1:8" ht="12.75" customHeight="1">
      <c r="A97" s="34"/>
      <c r="B97" s="1"/>
      <c r="C97" s="1"/>
      <c r="D97" s="1"/>
      <c r="E97" s="1"/>
      <c r="F97" s="1"/>
      <c r="G97" s="1"/>
      <c r="H97" s="58"/>
    </row>
    <row r="98" spans="1:8" ht="12.75" customHeight="1">
      <c r="A98" s="34" t="s">
        <v>178</v>
      </c>
      <c r="B98" s="3" t="s">
        <v>179</v>
      </c>
      <c r="C98" s="1"/>
      <c r="D98" s="1"/>
      <c r="E98" s="1"/>
      <c r="F98" s="1"/>
      <c r="G98" s="1"/>
      <c r="H98" s="58"/>
    </row>
    <row r="99" spans="1:8" ht="12.75" customHeight="1">
      <c r="A99" s="34"/>
      <c r="B99" s="3"/>
      <c r="C99" s="1" t="s">
        <v>180</v>
      </c>
      <c r="D99" s="1"/>
      <c r="E99" s="1"/>
      <c r="F99" s="1"/>
      <c r="G99" s="1"/>
      <c r="H99" s="58"/>
    </row>
    <row r="100" spans="1:8" ht="12.75" customHeight="1">
      <c r="A100" s="34"/>
      <c r="B100" s="3"/>
      <c r="C100" s="1" t="s">
        <v>181</v>
      </c>
      <c r="D100" s="1"/>
      <c r="E100" s="1"/>
      <c r="F100" s="1"/>
      <c r="G100" s="1"/>
      <c r="H100" s="58"/>
    </row>
    <row r="101" spans="1:8" ht="12.75" customHeight="1">
      <c r="A101" s="34"/>
      <c r="B101" s="1"/>
      <c r="C101" s="1"/>
      <c r="D101" s="1"/>
      <c r="E101" s="1"/>
      <c r="F101" s="1"/>
      <c r="G101" s="1"/>
      <c r="H101" s="58"/>
    </row>
    <row r="102" spans="1:8" ht="12.75" customHeight="1">
      <c r="A102" s="34" t="s">
        <v>182</v>
      </c>
      <c r="B102" s="3" t="s">
        <v>183</v>
      </c>
      <c r="C102" s="1"/>
      <c r="D102" s="1"/>
      <c r="E102" s="1"/>
      <c r="F102" s="1"/>
      <c r="G102" s="1"/>
      <c r="H102" s="58"/>
    </row>
    <row r="103" spans="1:8" ht="12.75" customHeight="1">
      <c r="A103" s="2"/>
      <c r="B103" s="3"/>
      <c r="C103" s="1" t="s">
        <v>184</v>
      </c>
      <c r="D103" s="1"/>
      <c r="E103" s="1"/>
      <c r="F103" s="1"/>
      <c r="G103" s="1"/>
      <c r="H103" s="58"/>
    </row>
    <row r="104" spans="1:8" ht="12.75" customHeight="1">
      <c r="A104" s="2"/>
      <c r="B104" s="3"/>
      <c r="C104" s="1"/>
      <c r="D104" s="1"/>
      <c r="E104" s="1"/>
      <c r="F104" s="1"/>
      <c r="G104" s="1"/>
      <c r="H104" s="58"/>
    </row>
    <row r="105" spans="1:8" ht="12.75" customHeight="1">
      <c r="A105" s="34" t="s">
        <v>185</v>
      </c>
      <c r="B105" s="3" t="s">
        <v>186</v>
      </c>
      <c r="C105" s="1"/>
      <c r="D105" s="1"/>
      <c r="E105" s="1"/>
      <c r="F105" s="1"/>
      <c r="G105" s="1"/>
      <c r="H105" s="58"/>
    </row>
    <row r="106" spans="1:8" ht="12.75" customHeight="1">
      <c r="A106" s="2"/>
      <c r="B106" s="1"/>
      <c r="C106" s="1" t="s">
        <v>187</v>
      </c>
      <c r="D106" s="1"/>
      <c r="E106" s="1"/>
      <c r="F106" s="1"/>
      <c r="G106" s="1"/>
      <c r="H106" s="58"/>
    </row>
    <row r="107" spans="1:8" ht="12.75" customHeight="1">
      <c r="A107" s="2"/>
      <c r="B107" s="1"/>
      <c r="C107" s="42" t="s">
        <v>188</v>
      </c>
      <c r="D107" s="1"/>
      <c r="E107" s="1"/>
      <c r="F107" s="1"/>
      <c r="G107" s="1"/>
      <c r="H107" s="58"/>
    </row>
    <row r="108" spans="1:8" ht="12.75" customHeight="1">
      <c r="A108" s="2"/>
      <c r="B108" s="1"/>
      <c r="C108" s="1"/>
      <c r="D108" s="1"/>
      <c r="E108" s="1"/>
      <c r="F108" s="1"/>
      <c r="G108" s="1"/>
      <c r="H108" s="58"/>
    </row>
    <row r="109" ht="12.75" customHeight="1"/>
    <row r="110" ht="12.75" customHeight="1"/>
  </sheetData>
  <printOptions/>
  <pageMargins left="0.5" right="0" top="0.5" bottom="0.5" header="0.25" footer="0.25"/>
  <pageSetup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Tamadam</cp:lastModifiedBy>
  <cp:lastPrinted>2002-08-28T09:54:20Z</cp:lastPrinted>
  <dcterms:created xsi:type="dcterms:W3CDTF">2002-08-28T02:14:29Z</dcterms:created>
  <dcterms:modified xsi:type="dcterms:W3CDTF">2002-08-28T09:54:22Z</dcterms:modified>
  <cp:category/>
  <cp:version/>
  <cp:contentType/>
  <cp:contentStatus/>
</cp:coreProperties>
</file>